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ถาบันห้องปฏิบัติการอ้างอิงแห่งชาติ\ซื้อเครื่องปรับอากาศใหม่ สอช\"/>
    </mc:Choice>
  </mc:AlternateContent>
  <xr:revisionPtr revIDLastSave="0" documentId="13_ncr:1_{C739E56F-83B2-4958-8065-E3E238FEC2CB}" xr6:coauthVersionLast="47" xr6:coauthVersionMax="47" xr10:uidLastSave="{00000000-0000-0000-0000-000000000000}"/>
  <bookViews>
    <workbookView xWindow="28680" yWindow="-120" windowWidth="29040" windowHeight="15720" xr2:uid="{0B5413DC-682B-4AC1-BFF6-96B30BC3AD3A}"/>
  </bookViews>
  <sheets>
    <sheet name="แบ่งตามศูนย์ที่ได้จัดสรรค์" sheetId="3" r:id="rId1"/>
    <sheet name="จัดลำดับ สอช.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3" l="1"/>
  <c r="G20" i="3"/>
  <c r="G33" i="3"/>
  <c r="G29" i="3"/>
  <c r="G25" i="3"/>
  <c r="G15" i="3"/>
  <c r="G10" i="3"/>
  <c r="G31" i="3"/>
  <c r="G32" i="3"/>
  <c r="G30" i="3"/>
  <c r="G27" i="3"/>
  <c r="G28" i="3"/>
  <c r="G26" i="3"/>
  <c r="G22" i="3"/>
  <c r="G23" i="3"/>
  <c r="G24" i="3"/>
  <c r="G21" i="3"/>
  <c r="G17" i="3"/>
  <c r="G18" i="3"/>
  <c r="G19" i="3"/>
  <c r="G16" i="3"/>
  <c r="G12" i="3"/>
  <c r="G13" i="3"/>
  <c r="G14" i="3"/>
  <c r="G11" i="3"/>
  <c r="G8" i="3"/>
  <c r="G9" i="3"/>
  <c r="G7" i="3"/>
  <c r="J33" i="3" l="1"/>
  <c r="H33" i="3"/>
  <c r="F33" i="3"/>
  <c r="E33" i="3"/>
  <c r="D33" i="3"/>
  <c r="F29" i="3"/>
  <c r="E29" i="3"/>
  <c r="D29" i="3"/>
  <c r="F25" i="3"/>
  <c r="E25" i="3"/>
  <c r="D25" i="3"/>
  <c r="F20" i="3"/>
  <c r="E20" i="3"/>
  <c r="D20" i="3"/>
  <c r="F15" i="3"/>
  <c r="E15" i="3"/>
  <c r="D15" i="3"/>
  <c r="F10" i="3"/>
  <c r="E10" i="3"/>
  <c r="D10" i="3"/>
  <c r="D34" i="3" l="1"/>
  <c r="E34" i="3"/>
  <c r="F34" i="3"/>
  <c r="P65" i="2" l="1"/>
  <c r="O65" i="2"/>
  <c r="E65" i="2"/>
  <c r="G65" i="2"/>
  <c r="P45" i="2"/>
  <c r="O45" i="2"/>
  <c r="E45" i="2"/>
  <c r="G44" i="2"/>
  <c r="G43" i="2"/>
  <c r="G42" i="2"/>
  <c r="G41" i="2"/>
  <c r="G40" i="2"/>
  <c r="G39" i="2"/>
  <c r="G38" i="2"/>
  <c r="G37" i="2"/>
  <c r="P66" i="2" l="1"/>
  <c r="O66" i="2"/>
  <c r="G11" i="2"/>
  <c r="G29" i="2"/>
  <c r="G9" i="2" l="1"/>
  <c r="G36" i="2" l="1"/>
  <c r="G35" i="2"/>
  <c r="G34" i="2"/>
  <c r="G33" i="2"/>
  <c r="G32" i="2"/>
  <c r="G28" i="2"/>
  <c r="G27" i="2"/>
  <c r="G26" i="2"/>
  <c r="G25" i="2"/>
  <c r="G24" i="2"/>
  <c r="G23" i="2"/>
  <c r="G20" i="2"/>
  <c r="G19" i="2"/>
  <c r="G18" i="2"/>
  <c r="G17" i="2"/>
  <c r="G16" i="2"/>
  <c r="G15" i="2"/>
  <c r="G13" i="2"/>
  <c r="G8" i="2"/>
  <c r="G7" i="2"/>
  <c r="G6" i="2"/>
  <c r="G45" i="2" l="1"/>
</calcChain>
</file>

<file path=xl/sharedStrings.xml><?xml version="1.0" encoding="utf-8"?>
<sst xmlns="http://schemas.openxmlformats.org/spreadsheetml/2006/main" count="490" uniqueCount="249">
  <si>
    <t>ครุภัณฑ์เก่าที่ต้องการทดแทน</t>
  </si>
  <si>
    <t>ครุภัณฑ์ใหม่ที่ต้องการจัดซื้อ</t>
  </si>
  <si>
    <t>ลำดับ</t>
  </si>
  <si>
    <t>ปีที่ซื้อ</t>
  </si>
  <si>
    <t>ราคาต่อหน่วย
(บาท)</t>
  </si>
  <si>
    <t>จำนวน</t>
  </si>
  <si>
    <t>ราคารวม
(บาท)</t>
  </si>
  <si>
    <t xml:space="preserve">ขนาด </t>
  </si>
  <si>
    <t>อายุเครื่อง
(ปี)</t>
  </si>
  <si>
    <t>เครื่องปรับอากาศแบบแยกส่วน แบบแขวน (ระบบ INVERTER)</t>
  </si>
  <si>
    <t>24,000 BTU</t>
  </si>
  <si>
    <t>18,000 BTU</t>
  </si>
  <si>
    <t>36,000 BTU</t>
  </si>
  <si>
    <t>เครื่องปรับอากาศ ระบบอินเวอร์เตอร์ (INVERTER) แบบแยกส่วนชนิดแขวน</t>
  </si>
  <si>
    <t>เครื่องปรับอากาศระบบอินเวอร์เตอร์ (INVERTER) แบบแยกส่วน</t>
  </si>
  <si>
    <t>เครื่องปรับอากาศแบบแยกชิ้นส่วน ชนิดแขวน พร้อมการรื้อถอนและติดตั้ง</t>
  </si>
  <si>
    <t>41,000 BTU</t>
  </si>
  <si>
    <t>วศ. กศ. 4120-001-0002/25 2539</t>
  </si>
  <si>
    <t>วศ. กศ. 4120-001-0002/24 2539</t>
  </si>
  <si>
    <t>กลุ่มงานที่แจ้งขอ</t>
  </si>
  <si>
    <t>ü</t>
  </si>
  <si>
    <t>วศ.ฟว. 4120-001-0002/140 2555</t>
  </si>
  <si>
    <t>18,000 บีทียู</t>
  </si>
  <si>
    <t>เครื่องปรับอากาศ แบบแยกส่วน แบบติดผนัง ระบบ Inverter (ราคารวมค่าติดตั้ง)</t>
  </si>
  <si>
    <t>วศ.ฟว. 4120-001-0002/138 2555</t>
  </si>
  <si>
    <t>วศ.ฟว. 4120-001-0002/32 2548</t>
  </si>
  <si>
    <t>318A (ตึกตั้วฯ)</t>
  </si>
  <si>
    <t xml:space="preserve">เครื่องปรับอากาศ </t>
  </si>
  <si>
    <t>วศ.ฟว. 4120-001-0002/21 2550</t>
  </si>
  <si>
    <t>113 (ตึกตั้วฯ)</t>
  </si>
  <si>
    <t>วศ.กฟ.4120-001-0002/68 2538</t>
  </si>
  <si>
    <t>308A (ตึกตั้วฯ)</t>
  </si>
  <si>
    <t>วศ.ฟว. 4120-001-0002/114 2552</t>
  </si>
  <si>
    <t>310A (ตึกตั้วฯ)</t>
  </si>
  <si>
    <t>วศ.ฟว. 4120-001-0002/59 2549</t>
  </si>
  <si>
    <t>วศ.ฟว. 4120-001-0002/60 2549</t>
  </si>
  <si>
    <t>วศ.ฟว. 4120-001-0002/61 2549</t>
  </si>
  <si>
    <t>12,000 BTU</t>
  </si>
  <si>
    <t>40,000 BTU</t>
  </si>
  <si>
    <t>ห้อง (อาคาร)</t>
  </si>
  <si>
    <t>223 (ชั้น 2 ตึก พ.ศ.)</t>
  </si>
  <si>
    <t>410/1A (ตึกตั้วฯ)</t>
  </si>
  <si>
    <t>419 (ตึกตั้วฯ)</t>
  </si>
  <si>
    <t>410/2A (ตึกตั้วฯ)</t>
  </si>
  <si>
    <t>403 (ตึกตั้วฯ)</t>
  </si>
  <si>
    <t>417 (ตึกตั้วฯ)</t>
  </si>
  <si>
    <t>405 (ตึกตั้วฯ)</t>
  </si>
  <si>
    <t>419/1 (ห้อง หก.ชค. ตึกตั้วฯ)</t>
  </si>
  <si>
    <t>409/1 (ห้อง UV ตึกตั้วฯ)</t>
  </si>
  <si>
    <t>403/1 (ผศอภ. ตึกตั้วฯ)</t>
  </si>
  <si>
    <t xml:space="preserve">409/5 (ห้องเครื่องชั่ง 5 ตำแหน่ง ตึกตั้วฯ) </t>
  </si>
  <si>
    <t>417 (ห้อง AAs ในกระจก ตึกตั้วฯ)</t>
  </si>
  <si>
    <t>307 (ตึกตั้วฯ)</t>
  </si>
  <si>
    <t>12,775 BTU</t>
  </si>
  <si>
    <t>36,335 BTU</t>
  </si>
  <si>
    <t>315 (ตึกตั้วฯ)</t>
  </si>
  <si>
    <t>เครื่องปรับอากาศแบบแยกส่วน ชนิดแขวน (ระบบ INVERTER)</t>
  </si>
  <si>
    <t>วศ.วช. 4120-001-0002/6 2548</t>
  </si>
  <si>
    <t>วศ.กช. 4120-001-0002/47 2540</t>
  </si>
  <si>
    <t>วศ.วช. 4120-001-0002/7 2548</t>
  </si>
  <si>
    <t>วศ.กช. 4120-001-0002/65 2542</t>
  </si>
  <si>
    <t>วศ.กช. 4120-001-0002/64 2543</t>
  </si>
  <si>
    <t>วศ.กช. 4120-001-0002/62 2542</t>
  </si>
  <si>
    <t>วศ.กช. 4120-001-0002/63 2542</t>
  </si>
  <si>
    <t>วศ.กช. 4120-001-0002/61 2542</t>
  </si>
  <si>
    <t xml:space="preserve">วศ.วช. 4120-001-0002/4 2548 </t>
  </si>
  <si>
    <t xml:space="preserve">วศ.วช. 4120-001-0002/9 254) </t>
  </si>
  <si>
    <t>วศ.วช. 4120-001-0002/8 2548</t>
  </si>
  <si>
    <t>วศ.วช. 4120-001-0002/37 2554</t>
  </si>
  <si>
    <t>วศ.คม. 4120-001-0002/9 2548</t>
  </si>
  <si>
    <t>วศ.คม. 4120-001-0002/42 2539</t>
  </si>
  <si>
    <t>วศ.ฟว. 4120-001-0002/2 2548</t>
  </si>
  <si>
    <t>วศ.ฟว. 4120-001-0002/11 2552</t>
  </si>
  <si>
    <t>กลุ่มสอบเทียบไฟฟ้าการแพทย์และเคมี (ฟพ.)
ศูนย์ห้องปฏิบัติการอ้างอิงการสอบเทียบ (ศอส.)</t>
  </si>
  <si>
    <t>กลุ่มสอบเทียบมวลและเชิงกล (มก.)
ศูนย์ห้องปฏิบัติการอ้างอิงการสอบเทียบ (ศอส.)</t>
  </si>
  <si>
    <t>กลุ่มจุลชีววิทยาโมเลกุล (จช.) 
ศูนย์ห้องปฏิบัติการอ้างอิงชีวภาพ (ศอภ.)</t>
  </si>
  <si>
    <t>กลุ่มบริหารจัดการเครื่องมือและความปลอดภัยในห้องปฏิบัติการ (คป.) 
ศูนย์บริหารห้องปฏิบัติการกลาง (ศปก.)</t>
  </si>
  <si>
    <t>กลุ่มเทคโนโลยีชีวภาพ (ทว.) 
ศูนย์ห้องปฏิบัติการอ้างอิงชีวภาพ (ศอภ.)</t>
  </si>
  <si>
    <t>กลุ่มวิเคราะห์สมบัติทางกายภาพ (สก.)
ศูนย์ห้องปฏิบัติการอ้างอิงฟิสิกส์ (ศอฟ.)</t>
  </si>
  <si>
    <t>กลุ่มสิ่งแวดล้อม (วล.)
ศูนย์ห้องปฏิบัติการอ้างอิงเคมี (ศอค.)</t>
  </si>
  <si>
    <t>กลุ่มชีวเคมี (ชค.) 
ศูนย์ห้องปฏิบัติการอ้างอิงชีวภาพ (ศอภ.)</t>
  </si>
  <si>
    <t>กลุ่มเทคโนโลยีชีวภาพ (ทว.)
ศูนย์ห้องปฏิบัติการอ้างอิงชีวภาพ (ศอภ.)</t>
  </si>
  <si>
    <t>กลุ่มจุลชีววิทยาโมเลกุล (จช.)
ศูนย์ห้องปฏิบัติการอ้างอิงชีวภาพ (ศอภ.)</t>
  </si>
  <si>
    <t>30,000 BTU</t>
  </si>
  <si>
    <t>เครื่องปรับอากาศแบบแยกส่วนชนิดแขวน ระบบ Inverter</t>
  </si>
  <si>
    <t>13,000 BTU</t>
  </si>
  <si>
    <t xml:space="preserve">กลุ่มวิเคราะห์สมบัติทางกายภาพ (สก.)ศูนย์ห้องปฏิบัติการอ้างอิงฟิสิกส์ (ศอฟ.) </t>
  </si>
  <si>
    <t xml:space="preserve">กลุ่มวิเคราะห์สมบัติทางกายภาพ (สก.ศูนย์ห้องปฏิบัติการอ้างอิงฟิสิกส์ (ศอฟ.) </t>
  </si>
  <si>
    <t>วศ.วช. 4120-001-0002/27  2552</t>
  </si>
  <si>
    <t>วศ.วช. 4120-001-0002/28  2552</t>
  </si>
  <si>
    <t>เป็นครุภัณฑ์ใหม่ ไม่ได้ทดแทนเครื่องเดิม</t>
  </si>
  <si>
    <t>กลุ่มเคมีอนินทรีย์ 2 (คน.2)
ศูนย์ห้องปฏิบัติการอ้างอิงเคมี (ศอค.)</t>
  </si>
  <si>
    <t>32,000 BTU</t>
  </si>
  <si>
    <t>513/2 (ตึกตั้วฯ)</t>
  </si>
  <si>
    <t>513/1 (ตึกตั้วฯ)</t>
  </si>
  <si>
    <t>เครื่องปรับอากาศแบบแยกส่วนขนาดไม่ต่ำกว่า 36,000 บีทียู พร้อมรื้อถอนและติดตั้ง (ห้องสำนักงาน 319)</t>
  </si>
  <si>
    <t>เครื่องปรับอากาศแบบแยกส่วนขนาดไม่ต่ำกว่า 36,000 บีทียู พร้อมรื้อถอนและติดตั้ง (LC-MS/MS)</t>
  </si>
  <si>
    <t>วศ.บร.4120-001-0002/19 2551</t>
  </si>
  <si>
    <t>ห้อง 610 ชั้น 6 ตึกมาตร</t>
  </si>
  <si>
    <t>วศ.บร.4120-001-0002/21 2551</t>
  </si>
  <si>
    <t>วศ.บร.4120-001-0002/3 2550</t>
  </si>
  <si>
    <t>วศ.บร.4120-001-0002/10 2550</t>
  </si>
  <si>
    <t>วศ.บร.4120-001-0002/2 2550</t>
  </si>
  <si>
    <t>วศ.บร.4120-001-0002/16 2551</t>
  </si>
  <si>
    <t>วศ.บร.4120-001-0002/17 2551</t>
  </si>
  <si>
    <t>วศ.บร.4120-001-0002/18 2551</t>
  </si>
  <si>
    <t>ผลการพิจารณา</t>
  </si>
  <si>
    <t>หมายเหตุ</t>
  </si>
  <si>
    <t>อนุมัติ</t>
  </si>
  <si>
    <t>ไม่ได้อนุมัติ</t>
  </si>
  <si>
    <t>เครื่องที่เสนอไม่ได้อนุมัติ แต่
ได้เครื่องใหม่ทดแทน วศ.วช. 4120-001-0002/5 ขนาด 25,000 btu ทดแทนในห้องเดียวกัน</t>
  </si>
  <si>
    <t>เครื่องที่เสนอไม่ได้อนุมัติ แต่
ได้เครื่องใหม่ทดแทน วศ.คม. 4120-001-0002/7 ขนาด 33,000 btu ทดแทนในห้องเดียวกัน</t>
  </si>
  <si>
    <t>เครื่องที่เสนอไม่ได้อนุมัติ แต่
ได้เครื่องใหม่ทดแทน วศ.กช. 4120-001-0002/61 ขนาด 25,000 btu ทดแทนในห้องเดียวกัน</t>
  </si>
  <si>
    <t>สีฟ้า = ได้รับอนุมัติ
สีส้ม = ไม่ได้รับอนุมัติ แต่ได้เครื่องทดแทนเครื่องอื่นในห้องเดียวกัน
สีแดง = ไม่ได้รับการอนุมัติ</t>
  </si>
  <si>
    <t>เครื่องปรับอากาศ (ที่ยื่นขอ)</t>
  </si>
  <si>
    <t>อาคาร พศ.</t>
  </si>
  <si>
    <t>วศ.อว. 4120-001-0001/1</t>
  </si>
  <si>
    <t>วศ.อว. 4120-001-0001/2</t>
  </si>
  <si>
    <t>ได้ขนาด 17,000 BTU</t>
  </si>
  <si>
    <t>ได้ขนาด 12,000 BTU</t>
  </si>
  <si>
    <t>ได้ขนาด 36,000 BTU</t>
  </si>
  <si>
    <t>ได้ขนาด 24,000 BTU</t>
  </si>
  <si>
    <t>ได้ขนาด 40,000 BTU</t>
  </si>
  <si>
    <t>ได้ขนาด 25,000 BTU</t>
  </si>
  <si>
    <t>ห้อง 510/1 ชั้น 5 อาคาร พศ.</t>
  </si>
  <si>
    <t>ห้อง 510/2 ชั้น 5 อาคาร พศ.</t>
  </si>
  <si>
    <t>สอช. รวมเครื่องปรับอากาศทั้งหมดที่ยื่นขอ</t>
  </si>
  <si>
    <t>สอช. รวมเครื่องปรับอากาศทั้งหมดที่ได้เพิ่มเติม</t>
  </si>
  <si>
    <t>สอช. รวมเครื่องปรับอากาศทั้งหมดที่ได้</t>
  </si>
  <si>
    <t>กลุ่มวิทยาศาสตร์ประสาทสัมผัส (วป.)
ศูนย์ห้องปฏิบัติการอ้างอิงชีวภาพ (ศอภ.)</t>
  </si>
  <si>
    <t>อาคารมาตร หรืออาคารหอสมุด</t>
  </si>
  <si>
    <t>วศ.ฟว.4120-001-0002/83</t>
  </si>
  <si>
    <t>วศ.ฟว.4120-001-0002/91</t>
  </si>
  <si>
    <t>313 อาคารหอสมุด (อาคารมาตรฯ)</t>
  </si>
  <si>
    <t>521 อาคารหอสมุด (อาคารมาตรฯ)</t>
  </si>
  <si>
    <t>ห้องปฏิบัติการสอบเทียบการสั่นสะเทือน อาคารหอสมุด (อาคารมาตรฯ)</t>
  </si>
  <si>
    <t>ห้อง 113 ห้องปฏิบัติการสอบเทียบความหนาแน่น  อาคารหอสมุด (อาคารมาตรฯ)</t>
  </si>
  <si>
    <t>315 อาคารหอสมุด (อาคารมาตรฯ)</t>
  </si>
  <si>
    <t>ห้อง 610 ชั้น 6 อาคารหอสมุด (ตึกมาตร)</t>
  </si>
  <si>
    <t>ห้อง 611 ชั้น 6 อาคารหอสมุด (ตึกมาตร)</t>
  </si>
  <si>
    <t>ห้อง 213 ชั้น 2 อาคารหอสมุด  (ตึกมาตร)</t>
  </si>
  <si>
    <t>ห้อง 412 ชั้น 2 อาคารหอสมุด  (ตึกมาตร)</t>
  </si>
  <si>
    <t>ห้อง 414 ชั้น 2 อาคารหอสมุด  (ตึกมาตร)</t>
  </si>
  <si>
    <t>ห้อง 419 ชั้น 2 อาคารหอสมุด  (ตึกมาตร)</t>
  </si>
  <si>
    <t>กลุ่มสอบเทียบอุณหภูมิและความชื้น (อช.)
ศูนย์ห้องปฏิบัติการอ้างอิงการสอบเทียบ (ศอส.)</t>
  </si>
  <si>
    <t xml:space="preserve">กลุ่มเคมีอนินทรีย์ 1 (คน.1)
ศูนย์ห้องปฏิบัติการอ้างอิงเคมี (ศอค.) </t>
  </si>
  <si>
    <t>วศ.ทช.4120-001-0002/39</t>
  </si>
  <si>
    <t>วศ.ทช.6635-012-0001/1</t>
  </si>
  <si>
    <t>วศ.ทช.4120-001-0002/42</t>
  </si>
  <si>
    <t>26,000 BTU</t>
  </si>
  <si>
    <t>33,000 BTU</t>
  </si>
  <si>
    <t>38,000 BTU</t>
  </si>
  <si>
    <t>25,000 BTU</t>
  </si>
  <si>
    <t>อาคาร ตั้ว</t>
  </si>
  <si>
    <t>ห้อง 208A ชั้น 2 อาคารตั้ว</t>
  </si>
  <si>
    <t>ห้อง 208B ชั้น 2 อาคารตั้ว</t>
  </si>
  <si>
    <t>ห้อง 208C ชั้น 2 อาคารตั้ว</t>
  </si>
  <si>
    <t>วศ.ฟว. 4120-001-0002/25</t>
  </si>
  <si>
    <t>วศ.กฟ. 4120-001-0002/90</t>
  </si>
  <si>
    <t>วศ.ฟว. 4120-001-0002/92</t>
  </si>
  <si>
    <t>วศ.กฟ. 4120-001-0002/48</t>
  </si>
  <si>
    <t>กลุ่มวิเคราะห์โครงสร้างและพื้นผิว (คพ.)
ศูนย์ห้องปฏิบัติการอ้างอิงฟิสิกส์ (ศอฟ.)</t>
  </si>
  <si>
    <t>ห้อง 320A ชั้น 2 อาคารตั้ว</t>
  </si>
  <si>
    <t>วศ.ฟว. 4120-001-0002/12</t>
  </si>
  <si>
    <t>วศ.ฟว. 4120-001-0002/35</t>
  </si>
  <si>
    <t>ห้อง 403A ชั้น 2 อาคารตั้ว</t>
  </si>
  <si>
    <t>ห้อง 403C ชั้น 2 อาคารตั้ว</t>
  </si>
  <si>
    <t>ห้อง 409/2 ชั้น 2 อาคารตั้ว</t>
  </si>
  <si>
    <t>ห้อง 305B ชั้น 3 อาคารตั้ว</t>
  </si>
  <si>
    <t>ห้อง 317 ชั้น 3 อาคารตั้ว</t>
  </si>
  <si>
    <t>วศ.วช. 4120-001-0002/5</t>
  </si>
  <si>
    <t>วศ.วช. 4120-001-0002/10</t>
  </si>
  <si>
    <t>วศ.วช. 4120-001-0002/31</t>
  </si>
  <si>
    <t>วศ.คม. 4120-001-0002/7</t>
  </si>
  <si>
    <t>วศ.คม. 4120-001-0002/20</t>
  </si>
  <si>
    <t>28,000 BTU</t>
  </si>
  <si>
    <t xml:space="preserve">กลุ่มเคมีอนินทรีย์ 2 (คน.2)
ศูนย์ห้องปฏิบัติการอ้างอิงเคมี (ศอค.) </t>
  </si>
  <si>
    <t>จำนวนผลงานตีพิมพ์
(หน่วย: ฉบับ)</t>
  </si>
  <si>
    <t>ลำดับที่</t>
  </si>
  <si>
    <t>ชื่อ-สกุล ผู้แต่ง
(Author and Co-author name)</t>
  </si>
  <si>
    <t>กลุ่มวิศวกรรมวัสดุ (วว.)</t>
  </si>
  <si>
    <t>กลุ่มวิเคราะห์สมบัติทางกายภาพ (สก.)</t>
  </si>
  <si>
    <t>กลุ่มวิเคราะห์โครงสร้างและพื้นผิว (คพ.)</t>
  </si>
  <si>
    <t>รวม</t>
  </si>
  <si>
    <t>กลุ่มเคมีอินทรีย์ (คอ.)</t>
  </si>
  <si>
    <t>กลุ่มเคมีอนินทรีย์ 1 (คน. 1)</t>
  </si>
  <si>
    <t>กลุ่มเคมีอนินทรีย์ 2 (คน. 2)</t>
  </si>
  <si>
    <t>กลุ่มสิ่งแวดล้อม (วล.)</t>
  </si>
  <si>
    <t>กลุ่มชีวเคมี (ชค.)</t>
  </si>
  <si>
    <t xml:space="preserve">กลุ่มเทคโนโลยีชีวภาพ (ทว.) </t>
  </si>
  <si>
    <t>กลุ่มจุลชีววิทยาโมเลกุล (จช.)</t>
  </si>
  <si>
    <t>กลุ่มวิทยาศาสตร์ประสาทสัมผัส (วป.)</t>
  </si>
  <si>
    <t>กลุ่มสอบเทียบความยาวและมิติ (คม.)</t>
  </si>
  <si>
    <t>กลุ่มสอบเทียบมวลและเชิงกล (มก.)</t>
  </si>
  <si>
    <t>กลุ่มสอบเทียบอุณหภูมิและความชื้น (อช.)</t>
  </si>
  <si>
    <t>กลุ่มสอบเทียบไฟฟ้าการแพทย์และเคมี (ฟพ.)</t>
  </si>
  <si>
    <t xml:space="preserve">ศูนย์บริหารห้องปฏิบัติการกลาง (ศปก.)  </t>
  </si>
  <si>
    <t xml:space="preserve">กลุ่มบริหารระบบคุณภาพ (รภ.)  </t>
  </si>
  <si>
    <t>กลุ่มบริหารจัดการเครื่องมือและความปลอดภัยในห้องปฏิบัติการ (คป.)</t>
  </si>
  <si>
    <t xml:space="preserve">กลุ่มบริการวิเคราะห์ทดสอบและสอบเทียบ (ทส.) </t>
  </si>
  <si>
    <t>ที่ยื่นขอ</t>
  </si>
  <si>
    <t>ที่อนุมัติเพิ่มเติม</t>
  </si>
  <si>
    <t>ห้อง</t>
  </si>
  <si>
    <t>แทนครุภัณฑ์หมายเลข</t>
  </si>
  <si>
    <t>รวมเครื่องปรับอากาศ
ที่ได้รับการจัดสรรทั้งหมด</t>
  </si>
  <si>
    <t>ศูนย์บริหารกลาง (ศบก.)</t>
  </si>
  <si>
    <t>กลุ่มอำนวยการ (อก.)</t>
  </si>
  <si>
    <t>กลุ่มการเงินและพัสดุ (กง.)</t>
  </si>
  <si>
    <t>กลุ่มบริหารโครงการ (บก.)</t>
  </si>
  <si>
    <t>1. วศ.บร.4120-001-0002/3 2550
2. วศ.บร.4120-001-0002/10 2550
3. วศ.บร.4120-001-0002/18 2551</t>
  </si>
  <si>
    <t>1. 30,000 BTU
2. 30,000 BTU
3. 30,000 BTU</t>
  </si>
  <si>
    <t>1. ห้อง 611 ชั้น 6 อาคารหอสมุด (ตึกมาตร)
2. ห้อง 611 ชั้น 6 อาคารหอสมุด (ตึกมาตร)
3. ห้อง 611 ชั้น 6 อาคารหอสมุด (ตึกมาตร)</t>
  </si>
  <si>
    <t>1. 18,000 BTU
2. 18,000 BTU</t>
  </si>
  <si>
    <t>1. ห้อง 510/1 ชั้น 5 อาคาร พศ.
2. ห้อง 510/1 ชั้น 5 อาคาร พศ.</t>
  </si>
  <si>
    <t>1. วศ.อว. 4120-001-0001/1 2560
2. วศ.อว. 4120-001-0001/2 2560</t>
  </si>
  <si>
    <t>ที่ได้อนุมัติ</t>
  </si>
  <si>
    <t>1. ห้อง 305B ชั้น 3 อาคารตั้ว</t>
  </si>
  <si>
    <t>1. 33,000 BTU</t>
  </si>
  <si>
    <t>1. วศ.กฟ. 4120-001-0002/48 2537</t>
  </si>
  <si>
    <t>1. วศ.ฟว.4120-001-0002/83
2. วศ.ฟว.4120-001-0002/91 2551</t>
  </si>
  <si>
    <t>1. 26,000 BTU
2. 33,000 BTU</t>
  </si>
  <si>
    <t>1. ห้อง 213 ชั้น 2 อาคารหอสมุด  (ตึกมาตร)
2. ห้อง 213 ชั้น 2 อาคารหอสมุด  (ตึกมาตร)</t>
  </si>
  <si>
    <t>1. ห้อง 113 ห้องปฏิบัติการสอบเทียบความหนาแน่น  อาคารหอสมุด (อาคารมาตรฯ)</t>
  </si>
  <si>
    <t>1. วศ.ฟว. 4120-001-0002/138 2555</t>
  </si>
  <si>
    <t>1. 17,000 BTU</t>
  </si>
  <si>
    <t>ศูนย์ห้องปฏิบัติการอ้างอิงฟิสิกส์ (ศอฟ.)</t>
  </si>
  <si>
    <t>ศูนย์ห้องปฏิบัติการอ้างอิงเคมี (ศอค.)</t>
  </si>
  <si>
    <t>ศูนย์ห้องปฏิบัติการอ้างอิงชีวภาพ (ศอภ.)</t>
  </si>
  <si>
    <t>ศูนย์ห้องปฏิบัติการอ้างอิงการสอบเทียบ (ศอส.)</t>
  </si>
  <si>
    <t>ภาพรวมทั้งสถาบันห้องปฏิบัติการอ้างอิงแห่งชาติ (สอช.)</t>
  </si>
  <si>
    <t>1. 38,000 BTU
2. 25,000 BTU
3. 36,000 BTU</t>
  </si>
  <si>
    <t>1. ห้อง 412 ชั้น 2 อาคารหอสมุด  (ตึกมาตร)
2. ห้อง 414 ชั้น 2 อาคารหอสมุด  (ตึกมาตร)
3. ห้อง 419 ชั้น 2 อาคารหอสมุด  (ตึกมาตร)</t>
  </si>
  <si>
    <t>1. วศ.ทช.4120-001-0002/39 2551
2. วศ.ทช.6635-012-0001/1 2550
3. วศ.ทช.4120-001-0002/42 2551</t>
  </si>
  <si>
    <t>1. 33,000 BTU
2. 28,000 BTU</t>
  </si>
  <si>
    <t>1. วศ.คม. 4120-001-0002/7 2548
2. วศ.คม. 4120-001-0002/20 2548</t>
  </si>
  <si>
    <t>1. วศ.ฟว. 4120-001-0002/12</t>
  </si>
  <si>
    <t>1. ห้อง 317 ชั้น 3 อาคารตั้ว</t>
  </si>
  <si>
    <t>1. ห้อง 513/1 ชั้น 5 อาคารตั้ว
2. ห้อง 518 B1 ชั้น 5 อาคารตั้ว</t>
  </si>
  <si>
    <t>ห้อง 513/1 ชั้น 5 อาคารตั้ว</t>
  </si>
  <si>
    <t>ห้อง 518 B1 ชั้น 5 อาคารตั้ว</t>
  </si>
  <si>
    <t>1. ห้อง 403A ชั้น 2 อาคารตั้ว
2. ห้อง 403C ชั้น 2 อาคารตั้ว
3. ห้อง 409/1 (ห้อง UV) ชั้น 4 อาคารตั้ว
4. ห้อง 409/2 ชั้น 4 อาคารตั้ว
5. ห้อง 417 ชั้น 4 อาคารตั้ว</t>
  </si>
  <si>
    <t>1. วศ.วช. 4120-001-0002/5 2548
2. วศ.วช. 4120-001-0002/10 2548
3. วศ.กช. 4120-001-0002/63 2542
4. วศ.วช. 4120-001-0002/31 2552
5. วศ.กช. 4120-001-0002/61 2542</t>
  </si>
  <si>
    <t>1. 25,000 BTU
2. 33,000 BTU
3. 40,000 BTU
4. 13,000 BTU
5. 25,000 BTU</t>
  </si>
  <si>
    <t>1. ห้อง 113 ชั้น 1 อาคารตั้ว
2. ห้อง 208A ชั้น 2 อาคารตั้ว
3. ห้อง 208B ชั้น 2 อาคารตั้ว
4. ห้อง 208C ชั้น 2 อาคารตั้ว
5. ห้อง 308A ชั้น 3 อาคารตั้ว
6. 310A ชั้น 3 อาคารตั้ว
7. 318A ชั้น 3 อาคารตั้ว
8. 320A ชั้น 3 อาคารตั้ว
9. ห้อง 315 ชั้น 3 อาคารหอสมุด (อาคารมาตรฯ)</t>
  </si>
  <si>
    <t>1. วศ.ฟว. 4120-001-0002/21 2550
2. วศ.กฟ. 4120-001-0002/90 2545
3. วศ.ฟว. 4120-001-0002/92 2551
4. วศ.กฟ. 4120-001-0002/48 2537
5. วศ.กฟ.4120-001-0002/68 2538
6. วศ.ฟว. 4120-001-0002/114 2552
7. วศ.ฟว. 4120-001-0002/32 2548
8. วศ.ฟว. 4120-001-0002/35 2548
9. วศ.ฟว. 4120-001-0002/59 2549</t>
  </si>
  <si>
    <t>1. 12,000 BTU
2. 12,000 BTU
3. 25,000 BTU
4. 36,000 BTU
5. 36,000 BTU
6. 24,000 BTU
7. 17,000 BTU
8. 12,000 BTU
9. 36,000 BTU</t>
  </si>
  <si>
    <t>รายชื่อครุภัณฑ์ที่ได้รับการอนุมัติจัดซื้อจากเงินส่วนกลางกรมวิทยาศาสตร์บริการ และเงินเหลือจ่ายจากงบลงทุน ปีงบประมาณ 2568
สถาบันห้องปฏิบัติการอ้างอิงแห่งชาติ (สอช.)</t>
  </si>
  <si>
    <t>สรุป : ได้อนุมัติเครื่องปรับอากาศใหม่ ทั้งหมด 29 เครื่อง</t>
  </si>
  <si>
    <t>เครื่องปรับอากาศ (ที่ได้เพิ่มเติมมา พิจารณาจากฐานข้อมูลเครื่องปรับอากาศที่เสียในรอบแรกที่ก่อตั้ง สอช.)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</si>
</sst>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b/>
      <sz val="20"/>
      <color theme="1"/>
      <name val="TH SarabunPSK"/>
      <family val="2"/>
    </font>
    <font>
      <sz val="12"/>
      <color theme="1"/>
      <name val="TH SarabunPSK"/>
      <family val="2"/>
      <charset val="222"/>
    </font>
    <font>
      <sz val="12"/>
      <color theme="1"/>
      <name val="Calibri"/>
      <family val="2"/>
      <charset val="222"/>
      <scheme val="minor"/>
    </font>
    <font>
      <sz val="12"/>
      <color theme="1"/>
      <name val="Wingdings"/>
      <charset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8"/>
      <name val="Calibri"/>
      <family val="2"/>
      <charset val="222"/>
      <scheme val="minor"/>
    </font>
    <font>
      <sz val="12"/>
      <color indexed="8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24"/>
      <color theme="0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ECD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1" xfId="0" applyFont="1" applyBorder="1" applyAlignment="1">
      <alignment horizontal="center" vertical="top"/>
    </xf>
    <xf numFmtId="0" fontId="5" fillId="0" borderId="1" xfId="0" applyFont="1" applyBorder="1"/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center" vertical="top"/>
    </xf>
    <xf numFmtId="43" fontId="4" fillId="0" borderId="1" xfId="1" applyFont="1" applyBorder="1" applyAlignment="1">
      <alignment horizontal="left" vertical="top" wrapText="1"/>
    </xf>
    <xf numFmtId="0" fontId="4" fillId="0" borderId="1" xfId="3" applyNumberFormat="1" applyFont="1" applyBorder="1" applyAlignment="1">
      <alignment horizontal="center" vertical="top"/>
    </xf>
    <xf numFmtId="0" fontId="6" fillId="0" borderId="1" xfId="1" applyNumberFormat="1" applyFont="1" applyBorder="1" applyAlignment="1">
      <alignment horizontal="center" vertical="top"/>
    </xf>
    <xf numFmtId="43" fontId="4" fillId="0" borderId="1" xfId="3" applyFont="1" applyBorder="1" applyAlignment="1">
      <alignment horizontal="left" vertical="top"/>
    </xf>
    <xf numFmtId="43" fontId="4" fillId="0" borderId="1" xfId="3" applyFont="1" applyBorder="1" applyAlignment="1">
      <alignment horizontal="left" vertical="top" wrapText="1"/>
    </xf>
    <xf numFmtId="43" fontId="4" fillId="0" borderId="1" xfId="3" applyFont="1" applyBorder="1" applyAlignment="1">
      <alignment horizontal="center" vertical="top"/>
    </xf>
    <xf numFmtId="0" fontId="4" fillId="0" borderId="1" xfId="3" applyNumberFormat="1" applyFont="1" applyBorder="1" applyAlignment="1">
      <alignment horizontal="center" vertical="top" wrapText="1"/>
    </xf>
    <xf numFmtId="43" fontId="4" fillId="0" borderId="1" xfId="1" applyFont="1" applyFill="1" applyBorder="1" applyAlignment="1">
      <alignment horizontal="center" vertical="top"/>
    </xf>
    <xf numFmtId="43" fontId="4" fillId="0" borderId="1" xfId="1" applyFont="1" applyFill="1" applyBorder="1" applyAlignment="1">
      <alignment horizontal="left" vertical="top" wrapText="1"/>
    </xf>
    <xf numFmtId="0" fontId="4" fillId="0" borderId="1" xfId="1" applyNumberFormat="1" applyFont="1" applyBorder="1" applyAlignment="1">
      <alignment horizontal="center" vertical="top"/>
    </xf>
    <xf numFmtId="43" fontId="4" fillId="0" borderId="1" xfId="1" applyFont="1" applyBorder="1" applyAlignment="1">
      <alignment horizontal="left" vertical="top"/>
    </xf>
    <xf numFmtId="0" fontId="4" fillId="0" borderId="1" xfId="1" applyNumberFormat="1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top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43" fontId="10" fillId="0" borderId="1" xfId="0" applyNumberFormat="1" applyFont="1" applyBorder="1" applyAlignment="1">
      <alignment horizontal="center" vertical="top"/>
    </xf>
    <xf numFmtId="0" fontId="6" fillId="0" borderId="5" xfId="1" applyNumberFormat="1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4" fillId="0" borderId="5" xfId="1" applyNumberFormat="1" applyFont="1" applyBorder="1" applyAlignment="1">
      <alignment horizontal="center" vertical="top"/>
    </xf>
    <xf numFmtId="0" fontId="4" fillId="0" borderId="5" xfId="1" applyNumberFormat="1" applyFont="1" applyBorder="1" applyAlignment="1">
      <alignment horizontal="center" vertical="top" wrapText="1"/>
    </xf>
    <xf numFmtId="43" fontId="4" fillId="0" borderId="5" xfId="1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11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3" fontId="11" fillId="5" borderId="1" xfId="1" applyFont="1" applyFill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center" vertical="center"/>
    </xf>
    <xf numFmtId="43" fontId="6" fillId="8" borderId="1" xfId="1" applyFont="1" applyFill="1" applyBorder="1" applyAlignment="1">
      <alignment horizontal="center" vertical="top" wrapText="1"/>
    </xf>
    <xf numFmtId="43" fontId="6" fillId="8" borderId="1" xfId="3" applyFont="1" applyFill="1" applyBorder="1" applyAlignment="1">
      <alignment horizontal="center" vertical="top" wrapText="1"/>
    </xf>
    <xf numFmtId="43" fontId="6" fillId="8" borderId="5" xfId="1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/>
    </xf>
    <xf numFmtId="43" fontId="6" fillId="2" borderId="1" xfId="1" applyFont="1" applyFill="1" applyBorder="1" applyAlignment="1">
      <alignment horizontal="center" vertical="top" wrapText="1"/>
    </xf>
    <xf numFmtId="43" fontId="6" fillId="2" borderId="1" xfId="3" applyFont="1" applyFill="1" applyBorder="1" applyAlignment="1">
      <alignment horizontal="center" vertical="top" wrapText="1"/>
    </xf>
    <xf numFmtId="43" fontId="6" fillId="2" borderId="5" xfId="1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/>
    </xf>
    <xf numFmtId="0" fontId="4" fillId="10" borderId="1" xfId="3" applyNumberFormat="1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1" fillId="11" borderId="1" xfId="0" applyFont="1" applyFill="1" applyBorder="1" applyAlignment="1">
      <alignment horizontal="center" vertical="center"/>
    </xf>
    <xf numFmtId="0" fontId="4" fillId="9" borderId="1" xfId="3" applyNumberFormat="1" applyFont="1" applyFill="1" applyBorder="1" applyAlignment="1">
      <alignment horizontal="center" vertical="top"/>
    </xf>
    <xf numFmtId="0" fontId="14" fillId="0" borderId="0" xfId="0" applyFont="1" applyAlignment="1">
      <alignment horizontal="left" vertical="top" wrapText="1"/>
    </xf>
    <xf numFmtId="0" fontId="8" fillId="7" borderId="1" xfId="0" applyFont="1" applyFill="1" applyBorder="1" applyAlignment="1">
      <alignment horizontal="center" vertical="center"/>
    </xf>
    <xf numFmtId="0" fontId="4" fillId="11" borderId="1" xfId="3" applyNumberFormat="1" applyFont="1" applyFill="1" applyBorder="1" applyAlignment="1">
      <alignment horizontal="center" vertical="top"/>
    </xf>
    <xf numFmtId="0" fontId="4" fillId="11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left" vertical="top" wrapText="1"/>
    </xf>
    <xf numFmtId="0" fontId="4" fillId="0" borderId="1" xfId="3" applyNumberFormat="1" applyFont="1" applyFill="1" applyBorder="1" applyAlignment="1">
      <alignment horizontal="center" vertical="top"/>
    </xf>
    <xf numFmtId="0" fontId="11" fillId="7" borderId="1" xfId="0" applyFont="1" applyFill="1" applyBorder="1" applyAlignment="1">
      <alignment horizontal="center" vertical="center"/>
    </xf>
    <xf numFmtId="43" fontId="6" fillId="2" borderId="5" xfId="3" applyFont="1" applyFill="1" applyBorder="1" applyAlignment="1">
      <alignment horizontal="center" vertical="top" wrapText="1"/>
    </xf>
    <xf numFmtId="0" fontId="13" fillId="0" borderId="0" xfId="0" applyFont="1"/>
    <xf numFmtId="0" fontId="15" fillId="0" borderId="0" xfId="0" applyFont="1" applyAlignment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49" fontId="16" fillId="13" borderId="1" xfId="0" applyNumberFormat="1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/>
    </xf>
    <xf numFmtId="0" fontId="11" fillId="15" borderId="1" xfId="0" applyFont="1" applyFill="1" applyBorder="1" applyAlignment="1">
      <alignment horizontal="right" vertical="top"/>
    </xf>
    <xf numFmtId="0" fontId="13" fillId="3" borderId="1" xfId="0" applyFont="1" applyFill="1" applyBorder="1" applyAlignment="1">
      <alignment horizontal="left" vertical="top"/>
    </xf>
    <xf numFmtId="0" fontId="11" fillId="15" borderId="1" xfId="0" applyFont="1" applyFill="1" applyBorder="1" applyAlignment="1">
      <alignment horizontal="center" vertical="center"/>
    </xf>
    <xf numFmtId="0" fontId="11" fillId="15" borderId="1" xfId="0" applyFont="1" applyFill="1" applyBorder="1" applyAlignment="1">
      <alignment horizontal="center" vertical="top"/>
    </xf>
    <xf numFmtId="0" fontId="16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1" fillId="14" borderId="2" xfId="0" applyFont="1" applyFill="1" applyBorder="1" applyAlignment="1">
      <alignment horizontal="center" vertical="center"/>
    </xf>
    <xf numFmtId="0" fontId="11" fillId="14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top"/>
    </xf>
    <xf numFmtId="0" fontId="11" fillId="5" borderId="2" xfId="0" applyFont="1" applyFill="1" applyBorder="1" applyAlignment="1">
      <alignment horizontal="right" vertical="center"/>
    </xf>
    <xf numFmtId="0" fontId="11" fillId="5" borderId="3" xfId="0" applyFont="1" applyFill="1" applyBorder="1" applyAlignment="1">
      <alignment horizontal="right" vertical="center"/>
    </xf>
    <xf numFmtId="0" fontId="11" fillId="5" borderId="4" xfId="0" applyFont="1" applyFill="1" applyBorder="1" applyAlignment="1">
      <alignment horizontal="right" vertical="center"/>
    </xf>
    <xf numFmtId="0" fontId="8" fillId="7" borderId="2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top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</cellXfs>
  <cellStyles count="4">
    <cellStyle name="Comma" xfId="1" builtinId="3"/>
    <cellStyle name="Comma 2" xfId="3" xr:uid="{A76F8ECD-4366-4484-87A9-B639BFFB4B84}"/>
    <cellStyle name="Normal" xfId="0" builtinId="0"/>
    <cellStyle name="Normal 2" xfId="2" xr:uid="{C9D50E54-7F0B-4EE7-BABC-371B3B5625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5FCCB-0FB1-4D84-BB4E-9A36BEE1B9FC}">
  <dimension ref="B1:N34"/>
  <sheetViews>
    <sheetView tabSelected="1" topLeftCell="A22" zoomScale="90" zoomScaleNormal="90" workbookViewId="0">
      <selection activeCell="N12" sqref="N12"/>
    </sheetView>
  </sheetViews>
  <sheetFormatPr defaultRowHeight="14.4"/>
  <cols>
    <col min="2" max="2" width="28" customWidth="1"/>
    <col min="3" max="3" width="29" customWidth="1"/>
    <col min="4" max="5" width="10.77734375" customWidth="1"/>
    <col min="6" max="6" width="14.77734375" customWidth="1"/>
    <col min="7" max="7" width="14.5546875" customWidth="1"/>
    <col min="8" max="8" width="28.21875" customWidth="1"/>
    <col min="9" max="9" width="31.44140625" customWidth="1"/>
    <col min="10" max="10" width="16.109375" customWidth="1"/>
  </cols>
  <sheetData>
    <row r="1" spans="2:14" ht="18">
      <c r="C1" s="60"/>
      <c r="D1" s="60"/>
    </row>
    <row r="2" spans="2:14" ht="61.2" customHeight="1">
      <c r="B2" s="75" t="s">
        <v>246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2:14" ht="21">
      <c r="B3" s="82"/>
      <c r="C3" s="82"/>
      <c r="D3" s="82"/>
    </row>
    <row r="4" spans="2:14" ht="21">
      <c r="B4" s="61"/>
      <c r="C4" s="61"/>
      <c r="D4" s="61"/>
    </row>
    <row r="5" spans="2:14" ht="18">
      <c r="C5" s="60"/>
      <c r="D5" s="83" t="s">
        <v>177</v>
      </c>
      <c r="E5" s="83"/>
      <c r="F5" s="83"/>
      <c r="G5" s="83"/>
      <c r="H5" s="83"/>
      <c r="I5" s="83"/>
      <c r="J5" s="83"/>
    </row>
    <row r="6" spans="2:14" ht="88.8" customHeight="1">
      <c r="B6" s="63" t="s">
        <v>178</v>
      </c>
      <c r="C6" s="62" t="s">
        <v>179</v>
      </c>
      <c r="D6" s="64" t="s">
        <v>200</v>
      </c>
      <c r="E6" s="64" t="s">
        <v>215</v>
      </c>
      <c r="F6" s="64" t="s">
        <v>201</v>
      </c>
      <c r="G6" s="73" t="s">
        <v>204</v>
      </c>
      <c r="H6" s="64" t="s">
        <v>203</v>
      </c>
      <c r="I6" s="64" t="s">
        <v>202</v>
      </c>
      <c r="J6" s="64" t="s">
        <v>107</v>
      </c>
    </row>
    <row r="7" spans="2:14" ht="18">
      <c r="B7" s="77" t="s">
        <v>225</v>
      </c>
      <c r="C7" s="49" t="s">
        <v>180</v>
      </c>
      <c r="D7" s="67">
        <v>0</v>
      </c>
      <c r="E7" s="67">
        <v>0</v>
      </c>
      <c r="F7" s="67">
        <v>0</v>
      </c>
      <c r="G7" s="68">
        <f>SUM(E7:F7)</f>
        <v>0</v>
      </c>
      <c r="H7" s="49"/>
      <c r="I7" s="49"/>
      <c r="J7" s="49"/>
    </row>
    <row r="8" spans="2:14" ht="180">
      <c r="B8" s="78"/>
      <c r="C8" s="49" t="s">
        <v>181</v>
      </c>
      <c r="D8" s="67">
        <v>7</v>
      </c>
      <c r="E8" s="67">
        <v>5</v>
      </c>
      <c r="F8" s="67">
        <v>4</v>
      </c>
      <c r="G8" s="68">
        <f t="shared" ref="G8:G9" si="0">SUM(E8:F8)</f>
        <v>9</v>
      </c>
      <c r="H8" s="56" t="s">
        <v>244</v>
      </c>
      <c r="I8" s="56" t="s">
        <v>243</v>
      </c>
      <c r="J8" s="56" t="s">
        <v>245</v>
      </c>
    </row>
    <row r="9" spans="2:14" ht="18">
      <c r="B9" s="78"/>
      <c r="C9" s="49" t="s">
        <v>182</v>
      </c>
      <c r="D9" s="67">
        <v>0</v>
      </c>
      <c r="E9" s="67">
        <v>0</v>
      </c>
      <c r="F9" s="67">
        <v>1</v>
      </c>
      <c r="G9" s="68">
        <f t="shared" si="0"/>
        <v>1</v>
      </c>
      <c r="H9" s="49" t="s">
        <v>218</v>
      </c>
      <c r="I9" s="49" t="s">
        <v>216</v>
      </c>
      <c r="J9" s="49" t="s">
        <v>217</v>
      </c>
    </row>
    <row r="10" spans="2:14" ht="18">
      <c r="B10" s="79"/>
      <c r="C10" s="69" t="s">
        <v>183</v>
      </c>
      <c r="D10" s="72">
        <f>SUM(D7:D9)</f>
        <v>7</v>
      </c>
      <c r="E10" s="72">
        <f t="shared" ref="E10:F10" si="1">SUM(E7:E9)</f>
        <v>5</v>
      </c>
      <c r="F10" s="72">
        <f t="shared" si="1"/>
        <v>5</v>
      </c>
      <c r="G10" s="74">
        <f>SUM(E10:F10)</f>
        <v>10</v>
      </c>
      <c r="H10" s="70"/>
      <c r="I10" s="70"/>
      <c r="J10" s="70"/>
    </row>
    <row r="11" spans="2:14" ht="18">
      <c r="B11" s="77" t="s">
        <v>226</v>
      </c>
      <c r="C11" s="49" t="s">
        <v>184</v>
      </c>
      <c r="D11" s="67">
        <v>0</v>
      </c>
      <c r="E11" s="67">
        <v>0</v>
      </c>
      <c r="F11" s="67">
        <v>0</v>
      </c>
      <c r="G11" s="68">
        <f>SUM(E11:F11)</f>
        <v>0</v>
      </c>
      <c r="H11" s="49"/>
      <c r="I11" s="49"/>
      <c r="J11" s="49"/>
    </row>
    <row r="12" spans="2:14" ht="54">
      <c r="B12" s="78"/>
      <c r="C12" s="49" t="s">
        <v>185</v>
      </c>
      <c r="D12" s="67">
        <v>0</v>
      </c>
      <c r="E12" s="67">
        <v>0</v>
      </c>
      <c r="F12" s="67">
        <v>3</v>
      </c>
      <c r="G12" s="68">
        <f t="shared" ref="G12:G14" si="2">SUM(E12:F12)</f>
        <v>3</v>
      </c>
      <c r="H12" s="56" t="s">
        <v>232</v>
      </c>
      <c r="I12" s="56" t="s">
        <v>231</v>
      </c>
      <c r="J12" s="56" t="s">
        <v>230</v>
      </c>
    </row>
    <row r="13" spans="2:14" ht="36">
      <c r="B13" s="78"/>
      <c r="C13" s="49" t="s">
        <v>186</v>
      </c>
      <c r="D13" s="67">
        <v>2</v>
      </c>
      <c r="E13" s="67">
        <v>0</v>
      </c>
      <c r="F13" s="67">
        <v>2</v>
      </c>
      <c r="G13" s="68">
        <f t="shared" si="2"/>
        <v>2</v>
      </c>
      <c r="H13" s="56" t="s">
        <v>234</v>
      </c>
      <c r="I13" s="56" t="s">
        <v>237</v>
      </c>
      <c r="J13" s="56" t="s">
        <v>233</v>
      </c>
    </row>
    <row r="14" spans="2:14" ht="18">
      <c r="B14" s="78"/>
      <c r="C14" s="49" t="s">
        <v>187</v>
      </c>
      <c r="D14" s="67">
        <v>4</v>
      </c>
      <c r="E14" s="67">
        <v>0</v>
      </c>
      <c r="F14" s="67">
        <v>1</v>
      </c>
      <c r="G14" s="68">
        <f t="shared" si="2"/>
        <v>1</v>
      </c>
      <c r="H14" s="49" t="s">
        <v>235</v>
      </c>
      <c r="I14" s="49" t="s">
        <v>236</v>
      </c>
      <c r="J14" s="56" t="s">
        <v>217</v>
      </c>
    </row>
    <row r="15" spans="2:14" ht="18">
      <c r="B15" s="79"/>
      <c r="C15" s="69" t="s">
        <v>183</v>
      </c>
      <c r="D15" s="72">
        <f>SUM(D11:D14)</f>
        <v>6</v>
      </c>
      <c r="E15" s="72">
        <f t="shared" ref="E15:F15" si="3">SUM(E11:E14)</f>
        <v>0</v>
      </c>
      <c r="F15" s="72">
        <f t="shared" si="3"/>
        <v>6</v>
      </c>
      <c r="G15" s="74">
        <f>SUM(E15:F15)</f>
        <v>6</v>
      </c>
      <c r="H15" s="70"/>
      <c r="I15" s="70"/>
      <c r="J15" s="70"/>
    </row>
    <row r="16" spans="2:14" ht="90">
      <c r="B16" s="77" t="s">
        <v>227</v>
      </c>
      <c r="C16" s="49" t="s">
        <v>188</v>
      </c>
      <c r="D16" s="67">
        <v>10</v>
      </c>
      <c r="E16" s="67">
        <v>2</v>
      </c>
      <c r="F16" s="67">
        <v>3</v>
      </c>
      <c r="G16" s="68">
        <f>SUM(E16:F16)</f>
        <v>5</v>
      </c>
      <c r="H16" s="56" t="s">
        <v>241</v>
      </c>
      <c r="I16" s="56" t="s">
        <v>240</v>
      </c>
      <c r="J16" s="56" t="s">
        <v>242</v>
      </c>
    </row>
    <row r="17" spans="2:10" ht="18">
      <c r="B17" s="78"/>
      <c r="C17" s="49" t="s">
        <v>189</v>
      </c>
      <c r="D17" s="67">
        <v>2</v>
      </c>
      <c r="E17" s="67">
        <v>0</v>
      </c>
      <c r="F17" s="67">
        <v>0</v>
      </c>
      <c r="G17" s="68">
        <f t="shared" ref="G17:G19" si="4">SUM(E17:F17)</f>
        <v>0</v>
      </c>
      <c r="H17" s="49"/>
      <c r="I17" s="49"/>
      <c r="J17" s="49"/>
    </row>
    <row r="18" spans="2:10" ht="18">
      <c r="B18" s="78"/>
      <c r="C18" s="49" t="s">
        <v>190</v>
      </c>
      <c r="D18" s="67">
        <v>4</v>
      </c>
      <c r="E18" s="67">
        <v>0</v>
      </c>
      <c r="F18" s="67">
        <v>0</v>
      </c>
      <c r="G18" s="68">
        <f t="shared" si="4"/>
        <v>0</v>
      </c>
      <c r="H18" s="49"/>
      <c r="I18" s="49"/>
      <c r="J18" s="49"/>
    </row>
    <row r="19" spans="2:10" ht="36">
      <c r="B19" s="78"/>
      <c r="C19" s="49" t="s">
        <v>191</v>
      </c>
      <c r="D19" s="67">
        <v>0</v>
      </c>
      <c r="E19" s="67">
        <v>0</v>
      </c>
      <c r="F19" s="67">
        <v>2</v>
      </c>
      <c r="G19" s="68">
        <f t="shared" si="4"/>
        <v>2</v>
      </c>
      <c r="H19" s="56" t="s">
        <v>214</v>
      </c>
      <c r="I19" s="56" t="s">
        <v>213</v>
      </c>
      <c r="J19" s="56" t="s">
        <v>212</v>
      </c>
    </row>
    <row r="20" spans="2:10" ht="18">
      <c r="B20" s="79"/>
      <c r="C20" s="69" t="s">
        <v>183</v>
      </c>
      <c r="D20" s="72">
        <f>SUM(D16:D19)</f>
        <v>16</v>
      </c>
      <c r="E20" s="72">
        <f>SUM(E16:E19)</f>
        <v>2</v>
      </c>
      <c r="F20" s="72">
        <f>SUM(F16:F19)</f>
        <v>5</v>
      </c>
      <c r="G20" s="74">
        <f>SUM(E20:F20)</f>
        <v>7</v>
      </c>
      <c r="H20" s="70"/>
      <c r="I20" s="70"/>
      <c r="J20" s="70"/>
    </row>
    <row r="21" spans="2:10" ht="18">
      <c r="B21" s="77" t="s">
        <v>228</v>
      </c>
      <c r="C21" s="56" t="s">
        <v>192</v>
      </c>
      <c r="D21" s="67">
        <v>0</v>
      </c>
      <c r="E21" s="67">
        <v>0</v>
      </c>
      <c r="F21" s="67">
        <v>0</v>
      </c>
      <c r="G21" s="68">
        <f>SUM(E21:F21)</f>
        <v>0</v>
      </c>
      <c r="H21" s="49"/>
      <c r="I21" s="49"/>
      <c r="J21" s="49"/>
    </row>
    <row r="22" spans="2:10" ht="36">
      <c r="B22" s="78"/>
      <c r="C22" s="56" t="s">
        <v>193</v>
      </c>
      <c r="D22" s="67">
        <v>1</v>
      </c>
      <c r="E22" s="67">
        <v>1</v>
      </c>
      <c r="F22" s="67">
        <v>0</v>
      </c>
      <c r="G22" s="68">
        <f t="shared" ref="G22:G24" si="5">SUM(E22:F22)</f>
        <v>1</v>
      </c>
      <c r="H22" s="49" t="s">
        <v>223</v>
      </c>
      <c r="I22" s="56" t="s">
        <v>222</v>
      </c>
      <c r="J22" s="49" t="s">
        <v>224</v>
      </c>
    </row>
    <row r="23" spans="2:10" ht="36">
      <c r="B23" s="78"/>
      <c r="C23" s="56" t="s">
        <v>194</v>
      </c>
      <c r="D23" s="67">
        <v>0</v>
      </c>
      <c r="E23" s="67">
        <v>0</v>
      </c>
      <c r="F23" s="67">
        <v>2</v>
      </c>
      <c r="G23" s="68">
        <f t="shared" si="5"/>
        <v>2</v>
      </c>
      <c r="H23" s="56" t="s">
        <v>219</v>
      </c>
      <c r="I23" s="56" t="s">
        <v>221</v>
      </c>
      <c r="J23" s="56" t="s">
        <v>220</v>
      </c>
    </row>
    <row r="24" spans="2:10" ht="36">
      <c r="B24" s="78"/>
      <c r="C24" s="56" t="s">
        <v>195</v>
      </c>
      <c r="D24" s="67">
        <v>1</v>
      </c>
      <c r="E24" s="67">
        <v>0</v>
      </c>
      <c r="F24" s="67">
        <v>0</v>
      </c>
      <c r="G24" s="68">
        <f t="shared" si="5"/>
        <v>0</v>
      </c>
      <c r="H24" s="49"/>
      <c r="I24" s="49"/>
      <c r="J24" s="49"/>
    </row>
    <row r="25" spans="2:10" ht="18">
      <c r="B25" s="79"/>
      <c r="C25" s="69" t="s">
        <v>183</v>
      </c>
      <c r="D25" s="72">
        <f>SUM(D21:D24)</f>
        <v>2</v>
      </c>
      <c r="E25" s="72">
        <f t="shared" ref="E25:F25" si="6">SUM(E21:E24)</f>
        <v>1</v>
      </c>
      <c r="F25" s="72">
        <f t="shared" si="6"/>
        <v>2</v>
      </c>
      <c r="G25" s="74">
        <f>SUM(E25:F25)</f>
        <v>3</v>
      </c>
      <c r="H25" s="70"/>
      <c r="I25" s="70"/>
      <c r="J25" s="70"/>
    </row>
    <row r="26" spans="2:10" ht="18">
      <c r="B26" s="77" t="s">
        <v>196</v>
      </c>
      <c r="C26" s="56" t="s">
        <v>197</v>
      </c>
      <c r="D26" s="67">
        <v>0</v>
      </c>
      <c r="E26" s="67">
        <v>0</v>
      </c>
      <c r="F26" s="67">
        <v>0</v>
      </c>
      <c r="G26" s="68">
        <f>SUM(E26:F26)</f>
        <v>0</v>
      </c>
      <c r="H26" s="49"/>
      <c r="I26" s="49"/>
      <c r="J26" s="49"/>
    </row>
    <row r="27" spans="2:10" ht="54">
      <c r="B27" s="78"/>
      <c r="C27" s="56" t="s">
        <v>198</v>
      </c>
      <c r="D27" s="67">
        <v>8</v>
      </c>
      <c r="E27" s="67">
        <v>3</v>
      </c>
      <c r="F27" s="67">
        <v>0</v>
      </c>
      <c r="G27" s="68">
        <f t="shared" ref="G27:G28" si="7">SUM(E27:F27)</f>
        <v>3</v>
      </c>
      <c r="H27" s="56" t="s">
        <v>209</v>
      </c>
      <c r="I27" s="56" t="s">
        <v>211</v>
      </c>
      <c r="J27" s="56" t="s">
        <v>210</v>
      </c>
    </row>
    <row r="28" spans="2:10" ht="36">
      <c r="B28" s="78"/>
      <c r="C28" s="56" t="s">
        <v>199</v>
      </c>
      <c r="D28" s="67">
        <v>0</v>
      </c>
      <c r="E28" s="67">
        <v>0</v>
      </c>
      <c r="F28" s="67">
        <v>0</v>
      </c>
      <c r="G28" s="68">
        <f t="shared" si="7"/>
        <v>0</v>
      </c>
      <c r="H28" s="49"/>
      <c r="I28" s="49"/>
      <c r="J28" s="49"/>
    </row>
    <row r="29" spans="2:10" ht="18">
      <c r="B29" s="79"/>
      <c r="C29" s="69" t="s">
        <v>183</v>
      </c>
      <c r="D29" s="72">
        <f>SUM(D26:D28)</f>
        <v>8</v>
      </c>
      <c r="E29" s="72">
        <f t="shared" ref="E29:F29" si="8">SUM(E26:E28)</f>
        <v>3</v>
      </c>
      <c r="F29" s="72">
        <f t="shared" si="8"/>
        <v>0</v>
      </c>
      <c r="G29" s="74">
        <f>SUM(E29:F29)</f>
        <v>3</v>
      </c>
      <c r="H29" s="70"/>
      <c r="I29" s="70"/>
      <c r="J29" s="70"/>
    </row>
    <row r="30" spans="2:10" ht="18">
      <c r="B30" s="77" t="s">
        <v>205</v>
      </c>
      <c r="C30" s="49" t="s">
        <v>206</v>
      </c>
      <c r="D30" s="67">
        <v>0</v>
      </c>
      <c r="E30" s="67">
        <v>0</v>
      </c>
      <c r="F30" s="67">
        <v>0</v>
      </c>
      <c r="G30" s="68">
        <f>SUM(E30:F30)</f>
        <v>0</v>
      </c>
      <c r="H30" s="49"/>
      <c r="I30" s="49"/>
      <c r="J30" s="49"/>
    </row>
    <row r="31" spans="2:10" ht="18">
      <c r="B31" s="78"/>
      <c r="C31" s="49" t="s">
        <v>207</v>
      </c>
      <c r="D31" s="67">
        <v>0</v>
      </c>
      <c r="E31" s="67">
        <v>0</v>
      </c>
      <c r="F31" s="67">
        <v>0</v>
      </c>
      <c r="G31" s="68">
        <f t="shared" ref="G31:G32" si="9">SUM(E31:F31)</f>
        <v>0</v>
      </c>
      <c r="H31" s="49"/>
      <c r="I31" s="49"/>
      <c r="J31" s="49"/>
    </row>
    <row r="32" spans="2:10" ht="18">
      <c r="B32" s="78"/>
      <c r="C32" s="49" t="s">
        <v>208</v>
      </c>
      <c r="D32" s="67">
        <v>0</v>
      </c>
      <c r="E32" s="67">
        <v>0</v>
      </c>
      <c r="F32" s="67">
        <v>0</v>
      </c>
      <c r="G32" s="68">
        <f t="shared" si="9"/>
        <v>0</v>
      </c>
      <c r="H32" s="49"/>
      <c r="I32" s="49"/>
      <c r="J32" s="49"/>
    </row>
    <row r="33" spans="2:10" ht="18">
      <c r="B33" s="79"/>
      <c r="C33" s="65" t="s">
        <v>183</v>
      </c>
      <c r="D33" s="71">
        <f>SUM(D30:D32)</f>
        <v>0</v>
      </c>
      <c r="E33" s="71">
        <f t="shared" ref="E33:F33" si="10">SUM(E30:E32)</f>
        <v>0</v>
      </c>
      <c r="F33" s="71">
        <f t="shared" si="10"/>
        <v>0</v>
      </c>
      <c r="G33" s="50">
        <f>SUM(E33:F33)</f>
        <v>0</v>
      </c>
      <c r="H33" s="66">
        <f t="shared" ref="H33:J33" si="11">SUM(H30:H32)</f>
        <v>0</v>
      </c>
      <c r="I33" s="66"/>
      <c r="J33" s="66">
        <f t="shared" si="11"/>
        <v>0</v>
      </c>
    </row>
    <row r="34" spans="2:10" ht="45" customHeight="1">
      <c r="B34" s="80" t="s">
        <v>229</v>
      </c>
      <c r="C34" s="81"/>
      <c r="D34" s="58">
        <f>D10+D15+D20+D25+D29+D33</f>
        <v>39</v>
      </c>
      <c r="E34" s="58">
        <f t="shared" ref="E34:J34" si="12">E10+E15+E20+E25+E29+E33</f>
        <v>11</v>
      </c>
      <c r="F34" s="58">
        <f t="shared" si="12"/>
        <v>18</v>
      </c>
      <c r="G34" s="50">
        <f>G10+G15+G20+G25+G29+G33</f>
        <v>29</v>
      </c>
      <c r="H34" s="97" t="s">
        <v>247</v>
      </c>
      <c r="I34" s="98"/>
      <c r="J34" s="99"/>
    </row>
  </sheetData>
  <mergeCells count="11">
    <mergeCell ref="B2:N2"/>
    <mergeCell ref="B21:B25"/>
    <mergeCell ref="B26:B29"/>
    <mergeCell ref="B34:C34"/>
    <mergeCell ref="B30:B33"/>
    <mergeCell ref="B3:D3"/>
    <mergeCell ref="D5:J5"/>
    <mergeCell ref="B7:B10"/>
    <mergeCell ref="B11:B15"/>
    <mergeCell ref="B16:B20"/>
    <mergeCell ref="H34:J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5FE91-A128-454B-90A3-94E7D2090149}">
  <dimension ref="A2:Q66"/>
  <sheetViews>
    <sheetView topLeftCell="A49" zoomScale="79" zoomScaleNormal="79" workbookViewId="0">
      <selection activeCell="A42" sqref="A42"/>
    </sheetView>
  </sheetViews>
  <sheetFormatPr defaultRowHeight="14.4"/>
  <cols>
    <col min="1" max="1" width="23" customWidth="1"/>
    <col min="2" max="2" width="4.33203125" bestFit="1" customWidth="1"/>
    <col min="3" max="3" width="22.77734375" customWidth="1"/>
    <col min="4" max="4" width="9.33203125" bestFit="1" customWidth="1"/>
    <col min="5" max="5" width="5.109375" customWidth="1"/>
    <col min="6" max="6" width="9.88671875" bestFit="1" customWidth="1"/>
    <col min="7" max="7" width="12.44140625" bestFit="1" customWidth="1"/>
    <col min="8" max="8" width="10.33203125" customWidth="1"/>
    <col min="9" max="9" width="48.6640625" customWidth="1"/>
    <col min="10" max="10" width="5.109375" bestFit="1" customWidth="1"/>
    <col min="11" max="11" width="23.21875" customWidth="1"/>
    <col min="12" max="12" width="9.109375" bestFit="1" customWidth="1"/>
    <col min="13" max="13" width="7.44140625" bestFit="1" customWidth="1"/>
    <col min="14" max="14" width="27.44140625" customWidth="1"/>
    <col min="15" max="16" width="8.77734375" customWidth="1"/>
    <col min="17" max="17" width="48.77734375" customWidth="1"/>
  </cols>
  <sheetData>
    <row r="2" spans="2:17" ht="93.6" customHeight="1">
      <c r="B2" s="75" t="s">
        <v>246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Q2" s="52" t="s">
        <v>113</v>
      </c>
    </row>
    <row r="3" spans="2:17" ht="15.6">
      <c r="O3" s="91" t="s">
        <v>106</v>
      </c>
      <c r="P3" s="92"/>
    </row>
    <row r="4" spans="2:17" ht="62.4">
      <c r="B4" s="23" t="s">
        <v>2</v>
      </c>
      <c r="C4" s="23" t="s">
        <v>1</v>
      </c>
      <c r="D4" s="24" t="s">
        <v>7</v>
      </c>
      <c r="E4" s="23" t="s">
        <v>5</v>
      </c>
      <c r="F4" s="24" t="s">
        <v>4</v>
      </c>
      <c r="G4" s="24" t="s">
        <v>6</v>
      </c>
      <c r="H4" s="24" t="s">
        <v>90</v>
      </c>
      <c r="I4" s="23" t="s">
        <v>0</v>
      </c>
      <c r="J4" s="23" t="s">
        <v>3</v>
      </c>
      <c r="K4" s="23" t="s">
        <v>39</v>
      </c>
      <c r="L4" s="24" t="s">
        <v>7</v>
      </c>
      <c r="M4" s="24" t="s">
        <v>8</v>
      </c>
      <c r="N4" s="23" t="s">
        <v>19</v>
      </c>
      <c r="O4" s="53" t="s">
        <v>108</v>
      </c>
      <c r="P4" s="38" t="s">
        <v>109</v>
      </c>
      <c r="Q4" s="50" t="s">
        <v>107</v>
      </c>
    </row>
    <row r="5" spans="2:17" ht="40.049999999999997" customHeight="1">
      <c r="B5" s="93" t="s">
        <v>114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5"/>
    </row>
    <row r="6" spans="2:17" ht="34.799999999999997" customHeight="1">
      <c r="B6" s="46">
        <v>1</v>
      </c>
      <c r="C6" s="5" t="s">
        <v>15</v>
      </c>
      <c r="D6" s="1" t="s">
        <v>16</v>
      </c>
      <c r="E6" s="1">
        <v>1</v>
      </c>
      <c r="F6" s="6">
        <v>58500</v>
      </c>
      <c r="G6" s="6">
        <f t="shared" ref="G6:G13" si="0">F6*E6</f>
        <v>58500</v>
      </c>
      <c r="H6" s="2"/>
      <c r="I6" s="3" t="s">
        <v>17</v>
      </c>
      <c r="J6" s="1">
        <v>2539</v>
      </c>
      <c r="K6" s="4" t="s">
        <v>40</v>
      </c>
      <c r="L6" s="1" t="s">
        <v>16</v>
      </c>
      <c r="M6" s="1">
        <v>29</v>
      </c>
      <c r="N6" s="7" t="s">
        <v>75</v>
      </c>
      <c r="O6" s="39"/>
      <c r="P6" s="45" t="s">
        <v>20</v>
      </c>
      <c r="Q6" s="49"/>
    </row>
    <row r="7" spans="2:17" ht="54">
      <c r="B7" s="54">
        <v>2</v>
      </c>
      <c r="C7" s="11" t="s">
        <v>56</v>
      </c>
      <c r="D7" s="8" t="s">
        <v>83</v>
      </c>
      <c r="E7" s="8">
        <v>1</v>
      </c>
      <c r="F7" s="12">
        <v>45000</v>
      </c>
      <c r="G7" s="12">
        <f t="shared" si="0"/>
        <v>45000</v>
      </c>
      <c r="H7" s="9"/>
      <c r="I7" s="10" t="s">
        <v>70</v>
      </c>
      <c r="J7" s="8">
        <v>2539</v>
      </c>
      <c r="K7" s="13" t="s">
        <v>94</v>
      </c>
      <c r="L7" s="8" t="s">
        <v>92</v>
      </c>
      <c r="M7" s="8">
        <v>29</v>
      </c>
      <c r="N7" s="11" t="s">
        <v>91</v>
      </c>
      <c r="O7" s="40"/>
      <c r="P7" s="45" t="s">
        <v>20</v>
      </c>
      <c r="Q7" s="56" t="s">
        <v>111</v>
      </c>
    </row>
    <row r="8" spans="2:17" ht="36" customHeight="1">
      <c r="B8" s="46">
        <v>3</v>
      </c>
      <c r="C8" s="5" t="s">
        <v>15</v>
      </c>
      <c r="D8" s="1" t="s">
        <v>16</v>
      </c>
      <c r="E8" s="1">
        <v>1</v>
      </c>
      <c r="F8" s="6">
        <v>58500</v>
      </c>
      <c r="G8" s="6">
        <f t="shared" si="0"/>
        <v>58500</v>
      </c>
      <c r="H8" s="2"/>
      <c r="I8" s="3" t="s">
        <v>18</v>
      </c>
      <c r="J8" s="1">
        <v>2539</v>
      </c>
      <c r="K8" s="4" t="s">
        <v>40</v>
      </c>
      <c r="L8" s="1" t="s">
        <v>16</v>
      </c>
      <c r="M8" s="1">
        <v>29</v>
      </c>
      <c r="N8" s="7" t="s">
        <v>82</v>
      </c>
      <c r="O8" s="39"/>
      <c r="P8" s="45" t="s">
        <v>20</v>
      </c>
      <c r="Q8" s="49"/>
    </row>
    <row r="9" spans="2:17" ht="31.2">
      <c r="B9" s="46">
        <v>4</v>
      </c>
      <c r="C9" s="11" t="s">
        <v>27</v>
      </c>
      <c r="D9" s="8" t="s">
        <v>10</v>
      </c>
      <c r="E9" s="13">
        <v>1</v>
      </c>
      <c r="F9" s="12">
        <v>39590</v>
      </c>
      <c r="G9" s="12">
        <f>F9*E9</f>
        <v>39590</v>
      </c>
      <c r="H9" s="8"/>
      <c r="I9" s="10" t="s">
        <v>72</v>
      </c>
      <c r="J9" s="8">
        <v>2552</v>
      </c>
      <c r="K9" s="13" t="s">
        <v>52</v>
      </c>
      <c r="L9" s="8">
        <v>16</v>
      </c>
      <c r="M9" s="8">
        <v>16</v>
      </c>
      <c r="N9" s="11" t="s">
        <v>79</v>
      </c>
      <c r="O9" s="40"/>
      <c r="P9" s="45" t="s">
        <v>20</v>
      </c>
      <c r="Q9" s="49"/>
    </row>
    <row r="10" spans="2:17" ht="34.200000000000003" customHeight="1">
      <c r="B10" s="51">
        <v>5</v>
      </c>
      <c r="C10" s="11" t="s">
        <v>84</v>
      </c>
      <c r="D10" s="8" t="s">
        <v>85</v>
      </c>
      <c r="E10" s="13">
        <v>1</v>
      </c>
      <c r="F10" s="12">
        <v>30900</v>
      </c>
      <c r="G10" s="12">
        <v>30900</v>
      </c>
      <c r="H10" s="8"/>
      <c r="I10" s="10" t="s">
        <v>25</v>
      </c>
      <c r="J10" s="8">
        <v>2548</v>
      </c>
      <c r="K10" s="13" t="s">
        <v>26</v>
      </c>
      <c r="L10" s="8" t="s">
        <v>37</v>
      </c>
      <c r="M10" s="8">
        <v>20</v>
      </c>
      <c r="N10" s="11" t="s">
        <v>86</v>
      </c>
      <c r="O10" s="40" t="s">
        <v>20</v>
      </c>
      <c r="P10" s="44"/>
      <c r="Q10" s="49" t="s">
        <v>118</v>
      </c>
    </row>
    <row r="11" spans="2:17" ht="49.2" customHeight="1">
      <c r="B11" s="46">
        <v>6</v>
      </c>
      <c r="C11" s="11" t="s">
        <v>96</v>
      </c>
      <c r="D11" s="8" t="s">
        <v>12</v>
      </c>
      <c r="E11" s="8">
        <v>1</v>
      </c>
      <c r="F11" s="6">
        <v>68480</v>
      </c>
      <c r="G11" s="12">
        <f t="shared" ref="G11" si="1">F11*E11</f>
        <v>68480</v>
      </c>
      <c r="H11" s="9" t="s">
        <v>20</v>
      </c>
      <c r="I11" s="10"/>
      <c r="J11" s="8"/>
      <c r="K11" s="13"/>
      <c r="L11" s="8"/>
      <c r="M11" s="8"/>
      <c r="N11" s="11" t="s">
        <v>79</v>
      </c>
      <c r="O11" s="40"/>
      <c r="P11" s="45" t="s">
        <v>20</v>
      </c>
      <c r="Q11" s="49"/>
    </row>
    <row r="12" spans="2:17" ht="49.2" customHeight="1">
      <c r="B12" s="42">
        <v>7</v>
      </c>
      <c r="C12" s="11" t="s">
        <v>84</v>
      </c>
      <c r="D12" s="8" t="s">
        <v>85</v>
      </c>
      <c r="E12" s="13">
        <v>1</v>
      </c>
      <c r="F12" s="12">
        <v>30900</v>
      </c>
      <c r="G12" s="12">
        <v>30900</v>
      </c>
      <c r="H12" s="8"/>
      <c r="I12" s="10" t="s">
        <v>28</v>
      </c>
      <c r="J12" s="8">
        <v>2550</v>
      </c>
      <c r="K12" s="13" t="s">
        <v>29</v>
      </c>
      <c r="L12" s="8" t="s">
        <v>53</v>
      </c>
      <c r="M12" s="8">
        <v>18</v>
      </c>
      <c r="N12" s="11" t="s">
        <v>87</v>
      </c>
      <c r="O12" s="40" t="s">
        <v>20</v>
      </c>
      <c r="P12" s="44"/>
      <c r="Q12" s="49" t="s">
        <v>119</v>
      </c>
    </row>
    <row r="13" spans="2:17" ht="54">
      <c r="B13" s="54">
        <v>8</v>
      </c>
      <c r="C13" s="11" t="s">
        <v>56</v>
      </c>
      <c r="D13" s="8" t="s">
        <v>83</v>
      </c>
      <c r="E13" s="8">
        <v>1</v>
      </c>
      <c r="F13" s="12">
        <v>45000</v>
      </c>
      <c r="G13" s="12">
        <f t="shared" si="0"/>
        <v>45000</v>
      </c>
      <c r="H13" s="9"/>
      <c r="I13" s="10" t="s">
        <v>69</v>
      </c>
      <c r="J13" s="8">
        <v>2548</v>
      </c>
      <c r="K13" s="13" t="s">
        <v>93</v>
      </c>
      <c r="L13" s="8" t="s">
        <v>92</v>
      </c>
      <c r="M13" s="8">
        <v>20</v>
      </c>
      <c r="N13" s="11" t="s">
        <v>91</v>
      </c>
      <c r="O13" s="40"/>
      <c r="P13" s="45" t="s">
        <v>20</v>
      </c>
      <c r="Q13" s="56" t="s">
        <v>111</v>
      </c>
    </row>
    <row r="14" spans="2:17" ht="34.799999999999997" customHeight="1">
      <c r="B14" s="46">
        <v>9</v>
      </c>
      <c r="C14" s="11" t="s">
        <v>84</v>
      </c>
      <c r="D14" s="8" t="s">
        <v>12</v>
      </c>
      <c r="E14" s="8">
        <v>1</v>
      </c>
      <c r="F14" s="12">
        <v>53600</v>
      </c>
      <c r="G14" s="12">
        <v>53600</v>
      </c>
      <c r="H14" s="8"/>
      <c r="I14" s="10" t="s">
        <v>36</v>
      </c>
      <c r="J14" s="8">
        <v>2549</v>
      </c>
      <c r="K14" s="13" t="s">
        <v>133</v>
      </c>
      <c r="L14" s="8" t="s">
        <v>12</v>
      </c>
      <c r="M14" s="8">
        <v>19</v>
      </c>
      <c r="N14" s="11" t="s">
        <v>86</v>
      </c>
      <c r="O14" s="40"/>
      <c r="P14" s="45" t="s">
        <v>20</v>
      </c>
      <c r="Q14" s="49"/>
    </row>
    <row r="15" spans="2:17" ht="33" customHeight="1">
      <c r="B15" s="46">
        <v>10</v>
      </c>
      <c r="C15" s="5" t="s">
        <v>13</v>
      </c>
      <c r="D15" s="1" t="s">
        <v>11</v>
      </c>
      <c r="E15" s="1">
        <v>1</v>
      </c>
      <c r="F15" s="6">
        <v>33500</v>
      </c>
      <c r="G15" s="6">
        <f t="shared" ref="G15:G18" si="2">F15*E15</f>
        <v>33500</v>
      </c>
      <c r="H15" s="2"/>
      <c r="I15" s="3" t="s">
        <v>58</v>
      </c>
      <c r="J15" s="1">
        <v>2540</v>
      </c>
      <c r="K15" s="4" t="s">
        <v>41</v>
      </c>
      <c r="L15" s="1" t="s">
        <v>11</v>
      </c>
      <c r="M15" s="1">
        <v>28</v>
      </c>
      <c r="N15" s="7" t="s">
        <v>75</v>
      </c>
      <c r="O15" s="39"/>
      <c r="P15" s="45" t="s">
        <v>20</v>
      </c>
      <c r="Q15" s="49"/>
    </row>
    <row r="16" spans="2:17" ht="34.799999999999997" customHeight="1">
      <c r="B16" s="47">
        <v>11</v>
      </c>
      <c r="C16" s="5" t="s">
        <v>9</v>
      </c>
      <c r="D16" s="1" t="s">
        <v>12</v>
      </c>
      <c r="E16" s="1">
        <v>1</v>
      </c>
      <c r="F16" s="6">
        <v>53600</v>
      </c>
      <c r="G16" s="6">
        <f t="shared" si="2"/>
        <v>53600</v>
      </c>
      <c r="H16" s="2"/>
      <c r="I16" s="3" t="s">
        <v>59</v>
      </c>
      <c r="J16" s="1">
        <v>2548</v>
      </c>
      <c r="K16" s="4" t="s">
        <v>42</v>
      </c>
      <c r="L16" s="1" t="s">
        <v>12</v>
      </c>
      <c r="M16" s="1">
        <v>20</v>
      </c>
      <c r="N16" s="7" t="s">
        <v>80</v>
      </c>
      <c r="O16" s="39"/>
      <c r="P16" s="45" t="s">
        <v>20</v>
      </c>
      <c r="Q16" s="49"/>
    </row>
    <row r="17" spans="2:17" ht="36" customHeight="1">
      <c r="B17" s="46">
        <v>12</v>
      </c>
      <c r="C17" s="5" t="s">
        <v>14</v>
      </c>
      <c r="D17" s="1" t="s">
        <v>12</v>
      </c>
      <c r="E17" s="1">
        <v>1</v>
      </c>
      <c r="F17" s="14">
        <v>53600</v>
      </c>
      <c r="G17" s="14">
        <f t="shared" si="2"/>
        <v>53600</v>
      </c>
      <c r="H17" s="3"/>
      <c r="I17" s="3" t="s">
        <v>88</v>
      </c>
      <c r="J17" s="1">
        <v>2552</v>
      </c>
      <c r="K17" s="4" t="s">
        <v>134</v>
      </c>
      <c r="L17" s="1" t="s">
        <v>12</v>
      </c>
      <c r="M17" s="1">
        <v>16</v>
      </c>
      <c r="N17" s="15" t="s">
        <v>81</v>
      </c>
      <c r="O17" s="39"/>
      <c r="P17" s="45" t="s">
        <v>20</v>
      </c>
      <c r="Q17" s="49"/>
    </row>
    <row r="18" spans="2:17" ht="35.4" customHeight="1">
      <c r="B18" s="46">
        <v>13</v>
      </c>
      <c r="C18" s="5" t="s">
        <v>13</v>
      </c>
      <c r="D18" s="1" t="s">
        <v>12</v>
      </c>
      <c r="E18" s="1">
        <v>1</v>
      </c>
      <c r="F18" s="6">
        <v>53600</v>
      </c>
      <c r="G18" s="6">
        <f t="shared" si="2"/>
        <v>53600</v>
      </c>
      <c r="H18" s="2"/>
      <c r="I18" s="3" t="s">
        <v>60</v>
      </c>
      <c r="J18" s="1">
        <v>2542</v>
      </c>
      <c r="K18" s="4" t="s">
        <v>43</v>
      </c>
      <c r="L18" s="1" t="s">
        <v>12</v>
      </c>
      <c r="M18" s="1">
        <v>26</v>
      </c>
      <c r="N18" s="7" t="s">
        <v>75</v>
      </c>
      <c r="O18" s="39"/>
      <c r="P18" s="45" t="s">
        <v>20</v>
      </c>
      <c r="Q18" s="49"/>
    </row>
    <row r="19" spans="2:17" ht="62.4">
      <c r="B19" s="47">
        <v>14</v>
      </c>
      <c r="C19" s="7" t="s">
        <v>23</v>
      </c>
      <c r="D19" s="7" t="s">
        <v>22</v>
      </c>
      <c r="E19" s="18">
        <v>1</v>
      </c>
      <c r="F19" s="6">
        <v>27900</v>
      </c>
      <c r="G19" s="6">
        <f>E19*F19</f>
        <v>27900</v>
      </c>
      <c r="H19" s="16"/>
      <c r="I19" s="17" t="s">
        <v>21</v>
      </c>
      <c r="J19" s="16">
        <v>2555</v>
      </c>
      <c r="K19" s="18" t="s">
        <v>135</v>
      </c>
      <c r="L19" s="16" t="s">
        <v>11</v>
      </c>
      <c r="M19" s="16">
        <v>13</v>
      </c>
      <c r="N19" s="7" t="s">
        <v>73</v>
      </c>
      <c r="O19" s="39"/>
      <c r="P19" s="45" t="s">
        <v>20</v>
      </c>
      <c r="Q19" s="49"/>
    </row>
    <row r="20" spans="2:17" ht="31.2">
      <c r="B20" s="46">
        <v>15</v>
      </c>
      <c r="C20" s="11" t="s">
        <v>27</v>
      </c>
      <c r="D20" s="8" t="s">
        <v>38</v>
      </c>
      <c r="E20" s="13">
        <v>1</v>
      </c>
      <c r="F20" s="12">
        <v>69550</v>
      </c>
      <c r="G20" s="12">
        <f t="shared" ref="G20" si="3">F20*E20</f>
        <v>69550</v>
      </c>
      <c r="H20" s="8"/>
      <c r="I20" s="10" t="s">
        <v>71</v>
      </c>
      <c r="J20" s="8">
        <v>2548</v>
      </c>
      <c r="K20" s="13" t="s">
        <v>55</v>
      </c>
      <c r="L20" s="8">
        <v>20</v>
      </c>
      <c r="M20" s="8">
        <v>20</v>
      </c>
      <c r="N20" s="11" t="s">
        <v>79</v>
      </c>
      <c r="O20" s="40"/>
      <c r="P20" s="45" t="s">
        <v>20</v>
      </c>
      <c r="Q20" s="49"/>
    </row>
    <row r="21" spans="2:17" ht="31.2">
      <c r="B21" s="42">
        <v>16</v>
      </c>
      <c r="C21" s="11" t="s">
        <v>84</v>
      </c>
      <c r="D21" s="8" t="s">
        <v>11</v>
      </c>
      <c r="E21" s="8">
        <v>1</v>
      </c>
      <c r="F21" s="12">
        <v>33500</v>
      </c>
      <c r="G21" s="12">
        <v>33500</v>
      </c>
      <c r="H21" s="8"/>
      <c r="I21" s="10" t="s">
        <v>30</v>
      </c>
      <c r="J21" s="8">
        <v>2538</v>
      </c>
      <c r="K21" s="13" t="s">
        <v>31</v>
      </c>
      <c r="L21" s="8" t="s">
        <v>11</v>
      </c>
      <c r="M21" s="8">
        <v>30</v>
      </c>
      <c r="N21" s="11" t="s">
        <v>78</v>
      </c>
      <c r="O21" s="41" t="s">
        <v>20</v>
      </c>
      <c r="P21" s="44"/>
      <c r="Q21" s="49" t="s">
        <v>120</v>
      </c>
    </row>
    <row r="22" spans="2:17" ht="31.2">
      <c r="B22" s="51">
        <v>17</v>
      </c>
      <c r="C22" s="11" t="s">
        <v>84</v>
      </c>
      <c r="D22" s="8" t="s">
        <v>12</v>
      </c>
      <c r="E22" s="8">
        <v>1</v>
      </c>
      <c r="F22" s="12">
        <v>53600</v>
      </c>
      <c r="G22" s="12">
        <v>53600</v>
      </c>
      <c r="H22" s="8"/>
      <c r="I22" s="10" t="s">
        <v>32</v>
      </c>
      <c r="J22" s="8">
        <v>2552</v>
      </c>
      <c r="K22" s="13" t="s">
        <v>33</v>
      </c>
      <c r="L22" s="8" t="s">
        <v>54</v>
      </c>
      <c r="M22" s="8">
        <v>16</v>
      </c>
      <c r="N22" s="11" t="s">
        <v>78</v>
      </c>
      <c r="O22" s="41" t="s">
        <v>20</v>
      </c>
      <c r="P22" s="44"/>
      <c r="Q22" s="49" t="s">
        <v>121</v>
      </c>
    </row>
    <row r="23" spans="2:17" ht="46.8">
      <c r="B23" s="42">
        <v>18</v>
      </c>
      <c r="C23" s="7" t="s">
        <v>23</v>
      </c>
      <c r="D23" s="7" t="s">
        <v>22</v>
      </c>
      <c r="E23" s="16">
        <v>1</v>
      </c>
      <c r="F23" s="6">
        <v>27900</v>
      </c>
      <c r="G23" s="6">
        <f>E23*F23</f>
        <v>27900</v>
      </c>
      <c r="H23" s="16"/>
      <c r="I23" s="17" t="s">
        <v>24</v>
      </c>
      <c r="J23" s="16">
        <v>2555</v>
      </c>
      <c r="K23" s="18" t="s">
        <v>136</v>
      </c>
      <c r="L23" s="16" t="s">
        <v>11</v>
      </c>
      <c r="M23" s="16">
        <v>13</v>
      </c>
      <c r="N23" s="7" t="s">
        <v>74</v>
      </c>
      <c r="O23" s="41" t="s">
        <v>20</v>
      </c>
      <c r="P23" s="43"/>
      <c r="Q23" s="49" t="s">
        <v>118</v>
      </c>
    </row>
    <row r="24" spans="2:17" ht="31.2">
      <c r="B24" s="46">
        <v>19</v>
      </c>
      <c r="C24" s="5" t="s">
        <v>14</v>
      </c>
      <c r="D24" s="1" t="s">
        <v>12</v>
      </c>
      <c r="E24" s="1">
        <v>1</v>
      </c>
      <c r="F24" s="14">
        <v>53600</v>
      </c>
      <c r="G24" s="14">
        <f t="shared" ref="G24:G44" si="4">F24*E24</f>
        <v>53600</v>
      </c>
      <c r="H24" s="3"/>
      <c r="I24" s="3" t="s">
        <v>89</v>
      </c>
      <c r="J24" s="1">
        <v>2552</v>
      </c>
      <c r="K24" s="4" t="s">
        <v>134</v>
      </c>
      <c r="L24" s="1" t="s">
        <v>12</v>
      </c>
      <c r="M24" s="1">
        <v>16</v>
      </c>
      <c r="N24" s="15" t="s">
        <v>77</v>
      </c>
      <c r="O24" s="39"/>
      <c r="P24" s="45" t="s">
        <v>20</v>
      </c>
      <c r="Q24" s="49"/>
    </row>
    <row r="25" spans="2:17" ht="31.2">
      <c r="B25" s="47">
        <v>20</v>
      </c>
      <c r="C25" s="5" t="s">
        <v>9</v>
      </c>
      <c r="D25" s="1" t="s">
        <v>12</v>
      </c>
      <c r="E25" s="1">
        <v>1</v>
      </c>
      <c r="F25" s="6">
        <v>53600</v>
      </c>
      <c r="G25" s="6">
        <f t="shared" si="4"/>
        <v>53600</v>
      </c>
      <c r="H25" s="2"/>
      <c r="I25" s="3" t="s">
        <v>61</v>
      </c>
      <c r="J25" s="1">
        <v>2543</v>
      </c>
      <c r="K25" s="4" t="s">
        <v>47</v>
      </c>
      <c r="L25" s="1" t="s">
        <v>12</v>
      </c>
      <c r="M25" s="1">
        <v>25</v>
      </c>
      <c r="N25" s="7" t="s">
        <v>80</v>
      </c>
      <c r="O25" s="39"/>
      <c r="P25" s="45" t="s">
        <v>20</v>
      </c>
      <c r="Q25" s="49"/>
    </row>
    <row r="26" spans="2:17" ht="54">
      <c r="B26" s="55">
        <v>21</v>
      </c>
      <c r="C26" s="5" t="s">
        <v>9</v>
      </c>
      <c r="D26" s="1" t="s">
        <v>12</v>
      </c>
      <c r="E26" s="1">
        <v>1</v>
      </c>
      <c r="F26" s="6">
        <v>53600</v>
      </c>
      <c r="G26" s="6">
        <f t="shared" si="4"/>
        <v>53600</v>
      </c>
      <c r="H26" s="2"/>
      <c r="I26" s="3" t="s">
        <v>62</v>
      </c>
      <c r="J26" s="1">
        <v>2542</v>
      </c>
      <c r="K26" s="4" t="s">
        <v>44</v>
      </c>
      <c r="L26" s="1" t="s">
        <v>12</v>
      </c>
      <c r="M26" s="1">
        <v>26</v>
      </c>
      <c r="N26" s="7" t="s">
        <v>80</v>
      </c>
      <c r="O26" s="39"/>
      <c r="P26" s="45" t="s">
        <v>20</v>
      </c>
      <c r="Q26" s="56" t="s">
        <v>110</v>
      </c>
    </row>
    <row r="27" spans="2:17" ht="38.4" customHeight="1">
      <c r="B27" s="42">
        <v>22</v>
      </c>
      <c r="C27" s="5" t="s">
        <v>9</v>
      </c>
      <c r="D27" s="1" t="s">
        <v>12</v>
      </c>
      <c r="E27" s="1">
        <v>1</v>
      </c>
      <c r="F27" s="6">
        <v>53600</v>
      </c>
      <c r="G27" s="6">
        <f t="shared" si="4"/>
        <v>53600</v>
      </c>
      <c r="H27" s="2"/>
      <c r="I27" s="3" t="s">
        <v>63</v>
      </c>
      <c r="J27" s="1">
        <v>2542</v>
      </c>
      <c r="K27" s="4" t="s">
        <v>48</v>
      </c>
      <c r="L27" s="1" t="s">
        <v>12</v>
      </c>
      <c r="M27" s="1">
        <v>26</v>
      </c>
      <c r="N27" s="7" t="s">
        <v>80</v>
      </c>
      <c r="O27" s="41" t="s">
        <v>20</v>
      </c>
      <c r="P27" s="43"/>
      <c r="Q27" s="49" t="s">
        <v>122</v>
      </c>
    </row>
    <row r="28" spans="2:17" ht="36" customHeight="1">
      <c r="B28" s="51">
        <v>23</v>
      </c>
      <c r="C28" s="5" t="s">
        <v>9</v>
      </c>
      <c r="D28" s="1" t="s">
        <v>12</v>
      </c>
      <c r="E28" s="1">
        <v>1</v>
      </c>
      <c r="F28" s="6">
        <v>53600</v>
      </c>
      <c r="G28" s="6">
        <f t="shared" si="4"/>
        <v>53600</v>
      </c>
      <c r="H28" s="2"/>
      <c r="I28" s="3" t="s">
        <v>64</v>
      </c>
      <c r="J28" s="1">
        <v>2542</v>
      </c>
      <c r="K28" s="4" t="s">
        <v>45</v>
      </c>
      <c r="L28" s="1" t="s">
        <v>12</v>
      </c>
      <c r="M28" s="1">
        <v>26</v>
      </c>
      <c r="N28" s="7" t="s">
        <v>80</v>
      </c>
      <c r="O28" s="41" t="s">
        <v>20</v>
      </c>
      <c r="P28" s="43"/>
      <c r="Q28" s="49" t="s">
        <v>123</v>
      </c>
    </row>
    <row r="29" spans="2:17" ht="36" customHeight="1">
      <c r="B29" s="46">
        <v>24</v>
      </c>
      <c r="C29" s="11" t="s">
        <v>95</v>
      </c>
      <c r="D29" s="8" t="s">
        <v>12</v>
      </c>
      <c r="E29" s="8">
        <v>1</v>
      </c>
      <c r="F29" s="6">
        <v>68480</v>
      </c>
      <c r="G29" s="12">
        <f t="shared" ref="G29" si="5">F29*E29</f>
        <v>68480</v>
      </c>
      <c r="H29" s="9" t="s">
        <v>20</v>
      </c>
      <c r="I29" s="10"/>
      <c r="J29" s="8"/>
      <c r="K29" s="13"/>
      <c r="L29" s="8"/>
      <c r="M29" s="8"/>
      <c r="N29" s="11" t="s">
        <v>79</v>
      </c>
      <c r="O29" s="40"/>
      <c r="P29" s="45" t="s">
        <v>20</v>
      </c>
      <c r="Q29" s="49"/>
    </row>
    <row r="30" spans="2:17" ht="31.2">
      <c r="B30" s="42">
        <v>25</v>
      </c>
      <c r="C30" s="11" t="s">
        <v>84</v>
      </c>
      <c r="D30" s="8" t="s">
        <v>12</v>
      </c>
      <c r="E30" s="8">
        <v>1</v>
      </c>
      <c r="F30" s="12">
        <v>53600</v>
      </c>
      <c r="G30" s="12">
        <v>53600</v>
      </c>
      <c r="H30" s="8"/>
      <c r="I30" s="10" t="s">
        <v>34</v>
      </c>
      <c r="J30" s="8">
        <v>2549</v>
      </c>
      <c r="K30" s="13" t="s">
        <v>137</v>
      </c>
      <c r="L30" s="8" t="s">
        <v>12</v>
      </c>
      <c r="M30" s="8">
        <v>19</v>
      </c>
      <c r="N30" s="11" t="s">
        <v>78</v>
      </c>
      <c r="O30" s="41" t="s">
        <v>20</v>
      </c>
      <c r="P30" s="44"/>
      <c r="Q30" s="49"/>
    </row>
    <row r="31" spans="2:17" ht="31.2">
      <c r="B31" s="47">
        <v>26</v>
      </c>
      <c r="C31" s="11" t="s">
        <v>84</v>
      </c>
      <c r="D31" s="8" t="s">
        <v>12</v>
      </c>
      <c r="E31" s="8">
        <v>1</v>
      </c>
      <c r="F31" s="12">
        <v>53600</v>
      </c>
      <c r="G31" s="12">
        <v>53600</v>
      </c>
      <c r="H31" s="8"/>
      <c r="I31" s="10" t="s">
        <v>35</v>
      </c>
      <c r="J31" s="8">
        <v>2549</v>
      </c>
      <c r="K31" s="13" t="s">
        <v>137</v>
      </c>
      <c r="L31" s="8" t="s">
        <v>12</v>
      </c>
      <c r="M31" s="8">
        <v>19</v>
      </c>
      <c r="N31" s="11" t="s">
        <v>78</v>
      </c>
      <c r="O31" s="40"/>
      <c r="P31" s="45" t="s">
        <v>20</v>
      </c>
      <c r="Q31" s="49"/>
    </row>
    <row r="32" spans="2:17" ht="54">
      <c r="B32" s="55">
        <v>27</v>
      </c>
      <c r="C32" s="5" t="s">
        <v>9</v>
      </c>
      <c r="D32" s="1" t="s">
        <v>10</v>
      </c>
      <c r="E32" s="1">
        <v>1</v>
      </c>
      <c r="F32" s="6">
        <v>40900</v>
      </c>
      <c r="G32" s="6">
        <f t="shared" si="4"/>
        <v>40900</v>
      </c>
      <c r="H32" s="2"/>
      <c r="I32" s="3" t="s">
        <v>65</v>
      </c>
      <c r="J32" s="1">
        <v>2548</v>
      </c>
      <c r="K32" s="4" t="s">
        <v>49</v>
      </c>
      <c r="L32" s="1" t="s">
        <v>11</v>
      </c>
      <c r="M32" s="1">
        <v>20</v>
      </c>
      <c r="N32" s="7" t="s">
        <v>80</v>
      </c>
      <c r="O32" s="39"/>
      <c r="P32" s="45" t="s">
        <v>20</v>
      </c>
      <c r="Q32" s="56" t="s">
        <v>110</v>
      </c>
    </row>
    <row r="33" spans="1:17" ht="31.2">
      <c r="B33" s="46">
        <v>28</v>
      </c>
      <c r="C33" s="5" t="s">
        <v>9</v>
      </c>
      <c r="D33" s="1" t="s">
        <v>10</v>
      </c>
      <c r="E33" s="1">
        <v>1</v>
      </c>
      <c r="F33" s="6">
        <v>40900</v>
      </c>
      <c r="G33" s="6">
        <f t="shared" si="4"/>
        <v>40900</v>
      </c>
      <c r="H33" s="2"/>
      <c r="I33" s="3" t="s">
        <v>66</v>
      </c>
      <c r="J33" s="1">
        <v>2548</v>
      </c>
      <c r="K33" s="4" t="s">
        <v>50</v>
      </c>
      <c r="L33" s="1" t="s">
        <v>10</v>
      </c>
      <c r="M33" s="1">
        <v>20</v>
      </c>
      <c r="N33" s="7" t="s">
        <v>80</v>
      </c>
      <c r="O33" s="39"/>
      <c r="P33" s="45" t="s">
        <v>20</v>
      </c>
      <c r="Q33" s="49"/>
    </row>
    <row r="34" spans="1:17" ht="37.799999999999997" customHeight="1">
      <c r="B34" s="47">
        <v>29</v>
      </c>
      <c r="C34" s="5" t="s">
        <v>9</v>
      </c>
      <c r="D34" s="1" t="s">
        <v>12</v>
      </c>
      <c r="E34" s="1">
        <v>1</v>
      </c>
      <c r="F34" s="6">
        <v>53600</v>
      </c>
      <c r="G34" s="6">
        <f t="shared" si="4"/>
        <v>53600</v>
      </c>
      <c r="H34" s="2"/>
      <c r="I34" s="3" t="s">
        <v>67</v>
      </c>
      <c r="J34" s="1">
        <v>2548</v>
      </c>
      <c r="K34" s="4" t="s">
        <v>42</v>
      </c>
      <c r="L34" s="1" t="s">
        <v>12</v>
      </c>
      <c r="M34" s="1">
        <v>20</v>
      </c>
      <c r="N34" s="7" t="s">
        <v>80</v>
      </c>
      <c r="O34" s="39"/>
      <c r="P34" s="45" t="s">
        <v>20</v>
      </c>
      <c r="Q34" s="49"/>
    </row>
    <row r="35" spans="1:17" ht="54">
      <c r="B35" s="55">
        <v>30</v>
      </c>
      <c r="C35" s="5" t="s">
        <v>9</v>
      </c>
      <c r="D35" s="1" t="s">
        <v>12</v>
      </c>
      <c r="E35" s="1">
        <v>1</v>
      </c>
      <c r="F35" s="6">
        <v>53600</v>
      </c>
      <c r="G35" s="6">
        <f t="shared" si="4"/>
        <v>53600</v>
      </c>
      <c r="H35" s="2"/>
      <c r="I35" s="3" t="s">
        <v>68</v>
      </c>
      <c r="J35" s="1">
        <v>2554</v>
      </c>
      <c r="K35" s="4" t="s">
        <v>51</v>
      </c>
      <c r="L35" s="1" t="s">
        <v>12</v>
      </c>
      <c r="M35" s="1">
        <v>14</v>
      </c>
      <c r="N35" s="7" t="s">
        <v>80</v>
      </c>
      <c r="O35" s="39"/>
      <c r="P35" s="45" t="s">
        <v>20</v>
      </c>
      <c r="Q35" s="56" t="s">
        <v>112</v>
      </c>
    </row>
    <row r="36" spans="1:17" ht="33" customHeight="1">
      <c r="B36" s="46">
        <v>31</v>
      </c>
      <c r="C36" s="5" t="s">
        <v>9</v>
      </c>
      <c r="D36" s="1" t="s">
        <v>12</v>
      </c>
      <c r="E36" s="1">
        <v>1</v>
      </c>
      <c r="F36" s="6">
        <v>53600</v>
      </c>
      <c r="G36" s="6">
        <f t="shared" si="4"/>
        <v>53600</v>
      </c>
      <c r="H36" s="2"/>
      <c r="I36" s="19" t="s">
        <v>57</v>
      </c>
      <c r="J36" s="20">
        <v>2548</v>
      </c>
      <c r="K36" s="21" t="s">
        <v>46</v>
      </c>
      <c r="L36" s="20" t="s">
        <v>12</v>
      </c>
      <c r="M36" s="20">
        <v>20</v>
      </c>
      <c r="N36" s="7" t="s">
        <v>80</v>
      </c>
      <c r="O36" s="39"/>
      <c r="P36" s="45" t="s">
        <v>20</v>
      </c>
      <c r="Q36" s="49"/>
    </row>
    <row r="37" spans="1:17" ht="46.8">
      <c r="B37" s="46">
        <v>32</v>
      </c>
      <c r="C37" s="25" t="s">
        <v>56</v>
      </c>
      <c r="D37" s="26" t="s">
        <v>83</v>
      </c>
      <c r="E37" s="26">
        <v>1</v>
      </c>
      <c r="F37" s="27">
        <v>47200</v>
      </c>
      <c r="G37" s="27">
        <f t="shared" si="4"/>
        <v>47200</v>
      </c>
      <c r="H37" s="28"/>
      <c r="I37" s="29" t="s">
        <v>97</v>
      </c>
      <c r="J37" s="30">
        <v>2551</v>
      </c>
      <c r="K37" s="31" t="s">
        <v>98</v>
      </c>
      <c r="L37" s="26" t="s">
        <v>83</v>
      </c>
      <c r="M37" s="30">
        <v>17</v>
      </c>
      <c r="N37" s="32" t="s">
        <v>76</v>
      </c>
      <c r="O37" s="41"/>
      <c r="P37" s="45" t="s">
        <v>20</v>
      </c>
      <c r="Q37" s="49"/>
    </row>
    <row r="38" spans="1:17" ht="46.8">
      <c r="B38" s="46">
        <v>33</v>
      </c>
      <c r="C38" s="25" t="s">
        <v>56</v>
      </c>
      <c r="D38" s="26" t="s">
        <v>83</v>
      </c>
      <c r="E38" s="26">
        <v>1</v>
      </c>
      <c r="F38" s="27">
        <v>47200</v>
      </c>
      <c r="G38" s="27">
        <f t="shared" si="4"/>
        <v>47200</v>
      </c>
      <c r="H38" s="28"/>
      <c r="I38" s="29" t="s">
        <v>99</v>
      </c>
      <c r="J38" s="30">
        <v>2551</v>
      </c>
      <c r="K38" s="31" t="s">
        <v>138</v>
      </c>
      <c r="L38" s="26" t="s">
        <v>83</v>
      </c>
      <c r="M38" s="30">
        <v>17</v>
      </c>
      <c r="N38" s="32" t="s">
        <v>76</v>
      </c>
      <c r="O38" s="41"/>
      <c r="P38" s="45" t="s">
        <v>20</v>
      </c>
      <c r="Q38" s="49"/>
    </row>
    <row r="39" spans="1:17" ht="46.8">
      <c r="B39" s="42">
        <v>34</v>
      </c>
      <c r="C39" s="25" t="s">
        <v>56</v>
      </c>
      <c r="D39" s="26" t="s">
        <v>83</v>
      </c>
      <c r="E39" s="26">
        <v>1</v>
      </c>
      <c r="F39" s="27">
        <v>47200</v>
      </c>
      <c r="G39" s="27">
        <f t="shared" si="4"/>
        <v>47200</v>
      </c>
      <c r="H39" s="28"/>
      <c r="I39" s="29" t="s">
        <v>100</v>
      </c>
      <c r="J39" s="30">
        <v>2550</v>
      </c>
      <c r="K39" s="31" t="s">
        <v>139</v>
      </c>
      <c r="L39" s="26" t="s">
        <v>83</v>
      </c>
      <c r="M39" s="30">
        <v>18</v>
      </c>
      <c r="N39" s="32" t="s">
        <v>76</v>
      </c>
      <c r="O39" s="41" t="s">
        <v>20</v>
      </c>
      <c r="P39" s="45"/>
      <c r="Q39" s="49"/>
    </row>
    <row r="40" spans="1:17" ht="46.8">
      <c r="B40" s="42">
        <v>35</v>
      </c>
      <c r="C40" s="25" t="s">
        <v>56</v>
      </c>
      <c r="D40" s="26" t="s">
        <v>83</v>
      </c>
      <c r="E40" s="26">
        <v>1</v>
      </c>
      <c r="F40" s="27">
        <v>47200</v>
      </c>
      <c r="G40" s="27">
        <f t="shared" si="4"/>
        <v>47200</v>
      </c>
      <c r="H40" s="9"/>
      <c r="I40" s="29" t="s">
        <v>101</v>
      </c>
      <c r="J40" s="16">
        <v>2550</v>
      </c>
      <c r="K40" s="31" t="s">
        <v>139</v>
      </c>
      <c r="L40" s="26" t="s">
        <v>83</v>
      </c>
      <c r="M40" s="30">
        <v>18</v>
      </c>
      <c r="N40" s="32" t="s">
        <v>76</v>
      </c>
      <c r="O40" s="41" t="s">
        <v>20</v>
      </c>
      <c r="P40" s="45"/>
      <c r="Q40" s="49"/>
    </row>
    <row r="41" spans="1:17" ht="46.8">
      <c r="B41" s="46">
        <v>36</v>
      </c>
      <c r="C41" s="25" t="s">
        <v>56</v>
      </c>
      <c r="D41" s="26" t="s">
        <v>83</v>
      </c>
      <c r="E41" s="26">
        <v>1</v>
      </c>
      <c r="F41" s="27">
        <v>47200</v>
      </c>
      <c r="G41" s="27">
        <f t="shared" si="4"/>
        <v>47200</v>
      </c>
      <c r="H41" s="9"/>
      <c r="I41" s="29" t="s">
        <v>102</v>
      </c>
      <c r="J41" s="16">
        <v>2550</v>
      </c>
      <c r="K41" s="31" t="s">
        <v>139</v>
      </c>
      <c r="L41" s="26" t="s">
        <v>83</v>
      </c>
      <c r="M41" s="30">
        <v>18</v>
      </c>
      <c r="N41" s="32" t="s">
        <v>76</v>
      </c>
      <c r="O41" s="41"/>
      <c r="P41" s="45" t="s">
        <v>20</v>
      </c>
      <c r="Q41" s="49"/>
    </row>
    <row r="42" spans="1:17" ht="46.8">
      <c r="B42" s="46">
        <v>37</v>
      </c>
      <c r="C42" s="25" t="s">
        <v>56</v>
      </c>
      <c r="D42" s="26" t="s">
        <v>83</v>
      </c>
      <c r="E42" s="26">
        <v>1</v>
      </c>
      <c r="F42" s="27">
        <v>47200</v>
      </c>
      <c r="G42" s="27">
        <f t="shared" si="4"/>
        <v>47200</v>
      </c>
      <c r="H42" s="9"/>
      <c r="I42" s="33" t="s">
        <v>103</v>
      </c>
      <c r="J42" s="16">
        <v>2551</v>
      </c>
      <c r="K42" s="31" t="s">
        <v>139</v>
      </c>
      <c r="L42" s="26" t="s">
        <v>83</v>
      </c>
      <c r="M42" s="30">
        <v>17</v>
      </c>
      <c r="N42" s="32" t="s">
        <v>76</v>
      </c>
      <c r="O42" s="41"/>
      <c r="P42" s="45" t="s">
        <v>20</v>
      </c>
      <c r="Q42" s="49"/>
    </row>
    <row r="43" spans="1:17" ht="46.8">
      <c r="B43" s="46">
        <v>38</v>
      </c>
      <c r="C43" s="25" t="s">
        <v>56</v>
      </c>
      <c r="D43" s="26" t="s">
        <v>83</v>
      </c>
      <c r="E43" s="26">
        <v>1</v>
      </c>
      <c r="F43" s="27">
        <v>47200</v>
      </c>
      <c r="G43" s="27">
        <f t="shared" si="4"/>
        <v>47200</v>
      </c>
      <c r="H43" s="9"/>
      <c r="I43" s="29" t="s">
        <v>104</v>
      </c>
      <c r="J43" s="16">
        <v>2551</v>
      </c>
      <c r="K43" s="31" t="s">
        <v>139</v>
      </c>
      <c r="L43" s="26" t="s">
        <v>83</v>
      </c>
      <c r="M43" s="30">
        <v>17</v>
      </c>
      <c r="N43" s="32" t="s">
        <v>76</v>
      </c>
      <c r="O43" s="41"/>
      <c r="P43" s="45" t="s">
        <v>20</v>
      </c>
      <c r="Q43" s="49"/>
    </row>
    <row r="44" spans="1:17" ht="46.8">
      <c r="B44" s="42">
        <v>39</v>
      </c>
      <c r="C44" s="25" t="s">
        <v>56</v>
      </c>
      <c r="D44" s="26" t="s">
        <v>83</v>
      </c>
      <c r="E44" s="26">
        <v>1</v>
      </c>
      <c r="F44" s="27">
        <v>47200</v>
      </c>
      <c r="G44" s="27">
        <f t="shared" si="4"/>
        <v>47200</v>
      </c>
      <c r="H44" s="22"/>
      <c r="I44" s="29" t="s">
        <v>105</v>
      </c>
      <c r="J44" s="16">
        <v>2551</v>
      </c>
      <c r="K44" s="31" t="s">
        <v>139</v>
      </c>
      <c r="L44" s="26" t="s">
        <v>83</v>
      </c>
      <c r="M44" s="30">
        <v>17</v>
      </c>
      <c r="N44" s="32" t="s">
        <v>76</v>
      </c>
      <c r="O44" s="41" t="s">
        <v>20</v>
      </c>
      <c r="P44" s="45"/>
      <c r="Q44" s="49"/>
    </row>
    <row r="45" spans="1:17" ht="40.049999999999997" customHeight="1">
      <c r="B45" s="88" t="s">
        <v>126</v>
      </c>
      <c r="C45" s="89"/>
      <c r="D45" s="90"/>
      <c r="E45" s="34">
        <f>SUM(E6:E44)</f>
        <v>39</v>
      </c>
      <c r="F45" s="35"/>
      <c r="G45" s="36">
        <f>SUM(G6:G44)</f>
        <v>1901100</v>
      </c>
      <c r="H45" s="36"/>
      <c r="I45" s="36"/>
      <c r="J45" s="36"/>
      <c r="K45" s="36"/>
      <c r="L45" s="36"/>
      <c r="M45" s="36"/>
      <c r="N45" s="37"/>
      <c r="O45" s="34">
        <f>COUNTIF(O6:O44,"ü")</f>
        <v>11</v>
      </c>
      <c r="P45" s="34">
        <f>COUNTIF(P6:P44,"ü")</f>
        <v>28</v>
      </c>
      <c r="Q45" s="48"/>
    </row>
    <row r="46" spans="1:17" ht="40.049999999999997" customHeight="1">
      <c r="B46" s="93" t="s">
        <v>248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5"/>
    </row>
    <row r="47" spans="1:17" ht="31.2">
      <c r="A47" s="96" t="s">
        <v>153</v>
      </c>
      <c r="B47" s="1">
        <v>1</v>
      </c>
      <c r="C47" s="11" t="s">
        <v>27</v>
      </c>
      <c r="D47" s="1"/>
      <c r="E47" s="1"/>
      <c r="F47" s="6"/>
      <c r="G47" s="6"/>
      <c r="H47" s="9"/>
      <c r="I47" s="3" t="s">
        <v>157</v>
      </c>
      <c r="J47" s="1">
        <v>2548</v>
      </c>
      <c r="K47" s="31" t="s">
        <v>154</v>
      </c>
      <c r="L47" s="26" t="s">
        <v>37</v>
      </c>
      <c r="M47" s="1">
        <v>20</v>
      </c>
      <c r="N47" s="11" t="s">
        <v>78</v>
      </c>
      <c r="O47" s="41" t="s">
        <v>20</v>
      </c>
      <c r="P47" s="45"/>
      <c r="Q47" s="49"/>
    </row>
    <row r="48" spans="1:17" ht="31.2">
      <c r="A48" s="96"/>
      <c r="B48" s="57">
        <v>2</v>
      </c>
      <c r="C48" s="11" t="s">
        <v>27</v>
      </c>
      <c r="D48" s="8"/>
      <c r="E48" s="8"/>
      <c r="F48" s="12"/>
      <c r="G48" s="12"/>
      <c r="H48" s="9"/>
      <c r="I48" s="10" t="s">
        <v>158</v>
      </c>
      <c r="J48" s="8">
        <v>2545</v>
      </c>
      <c r="K48" s="31" t="s">
        <v>155</v>
      </c>
      <c r="L48" s="26" t="s">
        <v>152</v>
      </c>
      <c r="M48" s="8">
        <v>23</v>
      </c>
      <c r="N48" s="11" t="s">
        <v>78</v>
      </c>
      <c r="O48" s="41" t="s">
        <v>20</v>
      </c>
      <c r="P48" s="45"/>
      <c r="Q48" s="56"/>
    </row>
    <row r="49" spans="1:17" ht="31.2">
      <c r="A49" s="96"/>
      <c r="B49" s="1">
        <v>3</v>
      </c>
      <c r="C49" s="11" t="s">
        <v>27</v>
      </c>
      <c r="D49" s="1"/>
      <c r="E49" s="1"/>
      <c r="F49" s="6"/>
      <c r="G49" s="6"/>
      <c r="H49" s="2"/>
      <c r="I49" s="3" t="s">
        <v>159</v>
      </c>
      <c r="J49" s="1">
        <v>2551</v>
      </c>
      <c r="K49" s="31" t="s">
        <v>156</v>
      </c>
      <c r="L49" s="26" t="s">
        <v>12</v>
      </c>
      <c r="M49" s="1">
        <v>17</v>
      </c>
      <c r="N49" s="11" t="s">
        <v>78</v>
      </c>
      <c r="O49" s="41" t="s">
        <v>20</v>
      </c>
      <c r="P49" s="45"/>
      <c r="Q49" s="49"/>
    </row>
    <row r="50" spans="1:17" ht="31.2">
      <c r="A50" s="96"/>
      <c r="B50" s="1">
        <v>4</v>
      </c>
      <c r="C50" s="11" t="s">
        <v>27</v>
      </c>
      <c r="D50" s="8"/>
      <c r="E50" s="13"/>
      <c r="F50" s="12"/>
      <c r="G50" s="12"/>
      <c r="H50" s="8"/>
      <c r="I50" s="10" t="s">
        <v>160</v>
      </c>
      <c r="J50" s="8">
        <v>2537</v>
      </c>
      <c r="K50" s="31" t="s">
        <v>168</v>
      </c>
      <c r="L50" s="26" t="s">
        <v>150</v>
      </c>
      <c r="M50" s="8">
        <v>31</v>
      </c>
      <c r="N50" s="11" t="s">
        <v>161</v>
      </c>
      <c r="O50" s="41" t="s">
        <v>20</v>
      </c>
      <c r="P50" s="45"/>
      <c r="Q50" s="49"/>
    </row>
    <row r="51" spans="1:17" ht="31.2">
      <c r="A51" s="96"/>
      <c r="B51" s="57">
        <v>5</v>
      </c>
      <c r="C51" s="11" t="s">
        <v>27</v>
      </c>
      <c r="D51" s="8"/>
      <c r="E51" s="13"/>
      <c r="F51" s="12"/>
      <c r="G51" s="12"/>
      <c r="H51" s="8"/>
      <c r="I51" s="10" t="s">
        <v>163</v>
      </c>
      <c r="J51" s="8">
        <v>2548</v>
      </c>
      <c r="K51" s="31" t="s">
        <v>169</v>
      </c>
      <c r="L51" s="26" t="s">
        <v>150</v>
      </c>
      <c r="M51" s="8">
        <v>20</v>
      </c>
      <c r="N51" s="11" t="s">
        <v>79</v>
      </c>
      <c r="O51" s="41" t="s">
        <v>20</v>
      </c>
      <c r="P51" s="44"/>
      <c r="Q51" s="49"/>
    </row>
    <row r="52" spans="1:17" ht="31.2">
      <c r="A52" s="96"/>
      <c r="B52" s="1">
        <v>6</v>
      </c>
      <c r="C52" s="11" t="s">
        <v>27</v>
      </c>
      <c r="D52" s="8"/>
      <c r="E52" s="8"/>
      <c r="F52" s="6"/>
      <c r="G52" s="12"/>
      <c r="H52" s="9"/>
      <c r="I52" s="10" t="s">
        <v>164</v>
      </c>
      <c r="J52" s="8">
        <v>2548</v>
      </c>
      <c r="K52" s="31" t="s">
        <v>162</v>
      </c>
      <c r="L52" s="26" t="s">
        <v>37</v>
      </c>
      <c r="M52" s="8">
        <v>20</v>
      </c>
      <c r="N52" s="11" t="s">
        <v>161</v>
      </c>
      <c r="O52" s="41" t="s">
        <v>20</v>
      </c>
      <c r="P52" s="45"/>
      <c r="Q52" s="49"/>
    </row>
    <row r="53" spans="1:17" ht="31.2">
      <c r="A53" s="96"/>
      <c r="B53" s="57">
        <v>7</v>
      </c>
      <c r="C53" s="11" t="s">
        <v>27</v>
      </c>
      <c r="D53" s="8"/>
      <c r="E53" s="13"/>
      <c r="F53" s="12"/>
      <c r="G53" s="12"/>
      <c r="H53" s="8"/>
      <c r="I53" s="10" t="s">
        <v>170</v>
      </c>
      <c r="J53" s="8">
        <v>2548</v>
      </c>
      <c r="K53" s="31" t="s">
        <v>165</v>
      </c>
      <c r="L53" s="26" t="s">
        <v>152</v>
      </c>
      <c r="M53" s="8">
        <v>20</v>
      </c>
      <c r="N53" s="7" t="s">
        <v>80</v>
      </c>
      <c r="O53" s="41" t="s">
        <v>20</v>
      </c>
      <c r="P53" s="59"/>
      <c r="Q53" s="49"/>
    </row>
    <row r="54" spans="1:17" ht="31.2">
      <c r="A54" s="96"/>
      <c r="B54" s="1">
        <v>8</v>
      </c>
      <c r="C54" s="11" t="s">
        <v>27</v>
      </c>
      <c r="D54" s="8"/>
      <c r="E54" s="13"/>
      <c r="F54" s="12"/>
      <c r="G54" s="12"/>
      <c r="H54" s="8"/>
      <c r="I54" s="10" t="s">
        <v>171</v>
      </c>
      <c r="J54" s="8">
        <v>2548</v>
      </c>
      <c r="K54" s="31" t="s">
        <v>166</v>
      </c>
      <c r="L54" s="26" t="s">
        <v>150</v>
      </c>
      <c r="M54" s="8">
        <v>20</v>
      </c>
      <c r="N54" s="7" t="s">
        <v>80</v>
      </c>
      <c r="O54" s="41" t="s">
        <v>20</v>
      </c>
      <c r="P54" s="59"/>
      <c r="Q54" s="49"/>
    </row>
    <row r="55" spans="1:17" ht="31.2">
      <c r="A55" s="96"/>
      <c r="B55" s="57">
        <v>9</v>
      </c>
      <c r="C55" s="11" t="s">
        <v>27</v>
      </c>
      <c r="D55" s="8"/>
      <c r="E55" s="13"/>
      <c r="F55" s="12"/>
      <c r="G55" s="12"/>
      <c r="H55" s="8"/>
      <c r="I55" s="10" t="s">
        <v>172</v>
      </c>
      <c r="J55" s="8">
        <v>2552</v>
      </c>
      <c r="K55" s="31" t="s">
        <v>167</v>
      </c>
      <c r="L55" s="26" t="s">
        <v>85</v>
      </c>
      <c r="M55" s="8">
        <v>16</v>
      </c>
      <c r="N55" s="7" t="s">
        <v>80</v>
      </c>
      <c r="O55" s="41" t="s">
        <v>20</v>
      </c>
      <c r="P55" s="59"/>
      <c r="Q55" s="49"/>
    </row>
    <row r="56" spans="1:17" ht="31.2">
      <c r="A56" s="96"/>
      <c r="B56" s="1">
        <v>10</v>
      </c>
      <c r="C56" s="11" t="s">
        <v>27</v>
      </c>
      <c r="D56" s="8"/>
      <c r="E56" s="13"/>
      <c r="F56" s="12"/>
      <c r="G56" s="12"/>
      <c r="H56" s="8"/>
      <c r="I56" s="10" t="s">
        <v>173</v>
      </c>
      <c r="J56" s="8">
        <v>2548</v>
      </c>
      <c r="K56" s="31" t="s">
        <v>238</v>
      </c>
      <c r="L56" s="26" t="s">
        <v>150</v>
      </c>
      <c r="M56" s="8">
        <v>20</v>
      </c>
      <c r="N56" s="11" t="s">
        <v>176</v>
      </c>
      <c r="O56" s="41" t="s">
        <v>20</v>
      </c>
      <c r="P56" s="59"/>
      <c r="Q56" s="49"/>
    </row>
    <row r="57" spans="1:17" ht="31.2">
      <c r="A57" s="96"/>
      <c r="B57" s="57">
        <v>11</v>
      </c>
      <c r="C57" s="11" t="s">
        <v>27</v>
      </c>
      <c r="D57" s="8"/>
      <c r="E57" s="13"/>
      <c r="F57" s="12"/>
      <c r="G57" s="12"/>
      <c r="H57" s="8"/>
      <c r="I57" s="10" t="s">
        <v>174</v>
      </c>
      <c r="J57" s="8">
        <v>2548</v>
      </c>
      <c r="K57" s="31" t="s">
        <v>239</v>
      </c>
      <c r="L57" s="26" t="s">
        <v>175</v>
      </c>
      <c r="M57" s="8">
        <v>20</v>
      </c>
      <c r="N57" s="11" t="s">
        <v>176</v>
      </c>
      <c r="O57" s="41" t="s">
        <v>20</v>
      </c>
      <c r="P57" s="59"/>
      <c r="Q57" s="49"/>
    </row>
    <row r="58" spans="1:17" ht="46.8">
      <c r="A58" s="87" t="s">
        <v>130</v>
      </c>
      <c r="B58" s="57">
        <v>12</v>
      </c>
      <c r="C58" s="11" t="s">
        <v>27</v>
      </c>
      <c r="D58" s="1"/>
      <c r="E58" s="1"/>
      <c r="F58" s="6"/>
      <c r="G58" s="6"/>
      <c r="H58" s="2"/>
      <c r="I58" s="3" t="s">
        <v>131</v>
      </c>
      <c r="J58" s="1">
        <v>2551</v>
      </c>
      <c r="K58" s="31" t="s">
        <v>140</v>
      </c>
      <c r="L58" s="26" t="s">
        <v>149</v>
      </c>
      <c r="M58" s="1">
        <v>17</v>
      </c>
      <c r="N58" s="11" t="s">
        <v>74</v>
      </c>
      <c r="O58" s="41" t="s">
        <v>20</v>
      </c>
      <c r="P58" s="45"/>
      <c r="Q58" s="49"/>
    </row>
    <row r="59" spans="1:17" ht="46.8">
      <c r="A59" s="87"/>
      <c r="B59" s="1">
        <v>13</v>
      </c>
      <c r="C59" s="11" t="s">
        <v>27</v>
      </c>
      <c r="D59" s="8"/>
      <c r="E59" s="13"/>
      <c r="F59" s="12"/>
      <c r="G59" s="12"/>
      <c r="H59" s="8"/>
      <c r="I59" s="10" t="s">
        <v>132</v>
      </c>
      <c r="J59" s="8">
        <v>2551</v>
      </c>
      <c r="K59" s="31" t="s">
        <v>140</v>
      </c>
      <c r="L59" s="26" t="s">
        <v>150</v>
      </c>
      <c r="M59" s="8">
        <v>17</v>
      </c>
      <c r="N59" s="11" t="s">
        <v>144</v>
      </c>
      <c r="O59" s="41" t="s">
        <v>20</v>
      </c>
      <c r="P59" s="45"/>
      <c r="Q59" s="49"/>
    </row>
    <row r="60" spans="1:17" ht="31.2">
      <c r="A60" s="87"/>
      <c r="B60" s="57">
        <v>14</v>
      </c>
      <c r="C60" s="11" t="s">
        <v>27</v>
      </c>
      <c r="D60" s="8"/>
      <c r="E60" s="13"/>
      <c r="F60" s="12"/>
      <c r="G60" s="12"/>
      <c r="H60" s="8"/>
      <c r="I60" s="10" t="s">
        <v>146</v>
      </c>
      <c r="J60" s="8">
        <v>2551</v>
      </c>
      <c r="K60" s="31" t="s">
        <v>141</v>
      </c>
      <c r="L60" s="26" t="s">
        <v>151</v>
      </c>
      <c r="M60" s="8">
        <v>17</v>
      </c>
      <c r="N60" s="11" t="s">
        <v>145</v>
      </c>
      <c r="O60" s="41" t="s">
        <v>20</v>
      </c>
      <c r="P60" s="44"/>
      <c r="Q60" s="49"/>
    </row>
    <row r="61" spans="1:17" ht="31.2">
      <c r="A61" s="87"/>
      <c r="B61" s="57">
        <v>15</v>
      </c>
      <c r="C61" s="11" t="s">
        <v>27</v>
      </c>
      <c r="D61" s="8"/>
      <c r="E61" s="8"/>
      <c r="F61" s="6"/>
      <c r="G61" s="12"/>
      <c r="H61" s="9"/>
      <c r="I61" s="10" t="s">
        <v>147</v>
      </c>
      <c r="J61" s="8">
        <v>2550</v>
      </c>
      <c r="K61" s="31" t="s">
        <v>142</v>
      </c>
      <c r="L61" s="26" t="s">
        <v>152</v>
      </c>
      <c r="M61" s="8">
        <v>18</v>
      </c>
      <c r="N61" s="11" t="s">
        <v>145</v>
      </c>
      <c r="O61" s="41" t="s">
        <v>20</v>
      </c>
      <c r="P61" s="45"/>
      <c r="Q61" s="49"/>
    </row>
    <row r="62" spans="1:17" ht="31.2">
      <c r="A62" s="87"/>
      <c r="B62" s="1">
        <v>16</v>
      </c>
      <c r="C62" s="11" t="s">
        <v>27</v>
      </c>
      <c r="D62" s="8"/>
      <c r="E62" s="13"/>
      <c r="F62" s="12"/>
      <c r="G62" s="12"/>
      <c r="H62" s="8"/>
      <c r="I62" s="10" t="s">
        <v>148</v>
      </c>
      <c r="J62" s="8">
        <v>2551</v>
      </c>
      <c r="K62" s="31" t="s">
        <v>143</v>
      </c>
      <c r="L62" s="26" t="s">
        <v>12</v>
      </c>
      <c r="M62" s="8">
        <v>17</v>
      </c>
      <c r="N62" s="11" t="s">
        <v>145</v>
      </c>
      <c r="O62" s="41" t="s">
        <v>20</v>
      </c>
      <c r="P62" s="44"/>
      <c r="Q62" s="49"/>
    </row>
    <row r="63" spans="1:17" ht="34.200000000000003" customHeight="1">
      <c r="A63" s="87" t="s">
        <v>115</v>
      </c>
      <c r="B63" s="57">
        <v>17</v>
      </c>
      <c r="C63" s="11" t="s">
        <v>27</v>
      </c>
      <c r="D63" s="8"/>
      <c r="E63" s="8"/>
      <c r="F63" s="12"/>
      <c r="G63" s="12"/>
      <c r="H63" s="8"/>
      <c r="I63" s="10" t="s">
        <v>116</v>
      </c>
      <c r="J63" s="8">
        <v>2560</v>
      </c>
      <c r="K63" s="13" t="s">
        <v>124</v>
      </c>
      <c r="L63" s="8" t="s">
        <v>11</v>
      </c>
      <c r="M63" s="8">
        <v>8</v>
      </c>
      <c r="N63" s="11" t="s">
        <v>129</v>
      </c>
      <c r="O63" s="41" t="s">
        <v>20</v>
      </c>
      <c r="P63" s="45"/>
      <c r="Q63" s="49"/>
    </row>
    <row r="64" spans="1:17" ht="33" customHeight="1">
      <c r="A64" s="87"/>
      <c r="B64" s="57">
        <v>18</v>
      </c>
      <c r="C64" s="11" t="s">
        <v>27</v>
      </c>
      <c r="D64" s="1"/>
      <c r="E64" s="1"/>
      <c r="F64" s="6"/>
      <c r="G64" s="6"/>
      <c r="H64" s="2"/>
      <c r="I64" s="3" t="s">
        <v>117</v>
      </c>
      <c r="J64" s="1">
        <v>2560</v>
      </c>
      <c r="K64" s="13" t="s">
        <v>125</v>
      </c>
      <c r="L64" s="8" t="s">
        <v>11</v>
      </c>
      <c r="M64" s="1">
        <v>8</v>
      </c>
      <c r="N64" s="11" t="s">
        <v>129</v>
      </c>
      <c r="O64" s="41" t="s">
        <v>20</v>
      </c>
      <c r="P64" s="45"/>
      <c r="Q64" s="49"/>
    </row>
    <row r="65" spans="2:17" ht="40.049999999999997" customHeight="1">
      <c r="B65" s="88" t="s">
        <v>127</v>
      </c>
      <c r="C65" s="89"/>
      <c r="D65" s="90"/>
      <c r="E65" s="34">
        <f>SUM(E47:E64)</f>
        <v>0</v>
      </c>
      <c r="F65" s="35"/>
      <c r="G65" s="36">
        <f>SUM(G47:G64)</f>
        <v>0</v>
      </c>
      <c r="H65" s="36"/>
      <c r="I65" s="36"/>
      <c r="J65" s="36"/>
      <c r="K65" s="36"/>
      <c r="L65" s="36"/>
      <c r="M65" s="36"/>
      <c r="N65" s="37"/>
      <c r="O65" s="34">
        <f>COUNTIF(O47:O64,"ü")</f>
        <v>18</v>
      </c>
      <c r="P65" s="34">
        <f>COUNTIF(P47:P64,"ü")</f>
        <v>0</v>
      </c>
      <c r="Q65" s="48"/>
    </row>
    <row r="66" spans="2:17" ht="66.599999999999994" customHeight="1">
      <c r="B66" s="84" t="s">
        <v>128</v>
      </c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6"/>
      <c r="O66" s="58">
        <f>O45+O65</f>
        <v>29</v>
      </c>
      <c r="P66" s="58">
        <f>P45+P65</f>
        <v>28</v>
      </c>
      <c r="Q66" s="48"/>
    </row>
  </sheetData>
  <mergeCells count="10">
    <mergeCell ref="B66:N66"/>
    <mergeCell ref="A58:A62"/>
    <mergeCell ref="B2:N2"/>
    <mergeCell ref="B45:D45"/>
    <mergeCell ref="O3:P3"/>
    <mergeCell ref="B5:Q5"/>
    <mergeCell ref="A47:A57"/>
    <mergeCell ref="B46:Q46"/>
    <mergeCell ref="B65:D65"/>
    <mergeCell ref="A63:A64"/>
  </mergeCells>
  <phoneticPr fontId="9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แบ่งตามศูนย์ที่ได้จัดสรรค์</vt:lpstr>
      <vt:lpstr>จัดลำดับ สอช.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 Chai</dc:creator>
  <cp:lastModifiedBy>CHAIYON CHAIWAI</cp:lastModifiedBy>
  <dcterms:created xsi:type="dcterms:W3CDTF">2025-04-03T08:27:04Z</dcterms:created>
  <dcterms:modified xsi:type="dcterms:W3CDTF">2025-06-15T12:49:07Z</dcterms:modified>
</cp:coreProperties>
</file>